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eaguilar\Desktop\"/>
    </mc:Choice>
  </mc:AlternateContent>
  <bookViews>
    <workbookView xWindow="360" yWindow="0" windowWidth="44115" windowHeight="25920"/>
  </bookViews>
  <sheets>
    <sheet name="Datos" sheetId="1" r:id="rId1"/>
    <sheet name="Gráficos" sheetId="2" r:id="rId2"/>
    <sheet name="Hoja3" sheetId="3" r:id="rId3"/>
  </sheets>
  <calcPr calcId="15251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169" i="1" l="1"/>
  <c r="I169" i="1"/>
  <c r="J169" i="1"/>
  <c r="K169" i="1"/>
  <c r="L169" i="1"/>
  <c r="M169" i="1"/>
  <c r="N169" i="1"/>
  <c r="H170" i="1"/>
  <c r="I170" i="1"/>
  <c r="J170" i="1"/>
  <c r="K170" i="1"/>
  <c r="L170" i="1"/>
  <c r="M170" i="1"/>
  <c r="N170" i="1"/>
  <c r="H171" i="1"/>
  <c r="I171" i="1"/>
  <c r="J171" i="1"/>
  <c r="K171" i="1"/>
  <c r="L171" i="1"/>
  <c r="M171" i="1"/>
  <c r="N171" i="1"/>
  <c r="H172" i="1"/>
  <c r="I172" i="1"/>
  <c r="J172" i="1"/>
  <c r="K172" i="1"/>
  <c r="L172" i="1"/>
  <c r="M172" i="1"/>
  <c r="N172" i="1"/>
  <c r="G170" i="1"/>
  <c r="G171" i="1"/>
  <c r="G172" i="1"/>
  <c r="G169" i="1"/>
  <c r="B60" i="1"/>
  <c r="B52" i="1"/>
  <c r="B61" i="1"/>
  <c r="B62" i="1"/>
  <c r="D57" i="1"/>
  <c r="D59" i="1"/>
  <c r="D60" i="1"/>
  <c r="D61" i="1"/>
  <c r="D62" i="1"/>
  <c r="C60" i="1"/>
  <c r="C52" i="1"/>
  <c r="C61" i="1"/>
  <c r="C62" i="1"/>
  <c r="D52" i="1"/>
</calcChain>
</file>

<file path=xl/sharedStrings.xml><?xml version="1.0" encoding="utf-8"?>
<sst xmlns="http://schemas.openxmlformats.org/spreadsheetml/2006/main" count="180" uniqueCount="104">
  <si>
    <t>MONTO</t>
  </si>
  <si>
    <t>CANT</t>
  </si>
  <si>
    <t>PROM</t>
  </si>
  <si>
    <t>Salarios generales por rango</t>
  </si>
  <si>
    <t>Informac ión planilla noviembre 2015</t>
  </si>
  <si>
    <t>Salarios de profesores por categoría</t>
  </si>
  <si>
    <t>PUESTO</t>
  </si>
  <si>
    <t>EMPLEADOS</t>
  </si>
  <si>
    <t>TIEMPOS</t>
  </si>
  <si>
    <t>PROMEDIO</t>
  </si>
  <si>
    <t>CAT_ACAD</t>
  </si>
  <si>
    <t>PROFESOR INTERINO</t>
  </si>
  <si>
    <t xml:space="preserve">PROFESOR CATEDRATICO                   </t>
  </si>
  <si>
    <t xml:space="preserve">PROFESOR ASOCIADO                      </t>
  </si>
  <si>
    <t xml:space="preserve">PROFESOR ADJUNTO                       </t>
  </si>
  <si>
    <t xml:space="preserve">PROFESOR INSTRUCTOR                    </t>
  </si>
  <si>
    <t xml:space="preserve">PROFESOR INSTRUCTOR (BACHILLER)        </t>
  </si>
  <si>
    <t xml:space="preserve">PROFESOR INTERINO LICENCIADO           </t>
  </si>
  <si>
    <t xml:space="preserve">PROFESOR INTERINO BACHILLER            </t>
  </si>
  <si>
    <t xml:space="preserve">PROFESOR VISITANTE                     </t>
  </si>
  <si>
    <t xml:space="preserve">PROFESOR INTERINO SIN TITULO           </t>
  </si>
  <si>
    <t>PROFESOR CATEDRATICO EDUCACION SUPERIOR</t>
  </si>
  <si>
    <t xml:space="preserve">PROFESOR ASOCIADO EDUCACION SUPERIOR   </t>
  </si>
  <si>
    <t xml:space="preserve">PROFESOR ADJUNTO EDUCACION SUPERIOR    </t>
  </si>
  <si>
    <t xml:space="preserve">PROFESOR INSTRUCTOR EDUCACION SUPERIOR </t>
  </si>
  <si>
    <t xml:space="preserve">PROFESOR CATEG. ESPEC., CATEDRATICO    </t>
  </si>
  <si>
    <t>PROFESOR INVITADO I AÑO, EXBEC.MAESTRIA</t>
  </si>
  <si>
    <t>PROFESOR INVITADO II AÑO, EXBEC.MAESTR.</t>
  </si>
  <si>
    <t xml:space="preserve">PROFESOR EXBECARIO MAESTRIA            </t>
  </si>
  <si>
    <t>PROFESOR INVITADO II AÑO, EXBEC.ESPECIA</t>
  </si>
  <si>
    <t xml:space="preserve">PROFESOR EXBECARIO ESPECIALIDAD        </t>
  </si>
  <si>
    <t xml:space="preserve">PROFESOR INVITADO I AÑO, EXBEC.DOCTOR  </t>
  </si>
  <si>
    <t xml:space="preserve">PROFESOR INVITADO II AÑO, EXBEC.DOCTOR </t>
  </si>
  <si>
    <t xml:space="preserve">PROFESOR EXBECARIO DOCTORADO           </t>
  </si>
  <si>
    <t xml:space="preserve">PROFESOR INVITADO I AÑO, DOCTORADO     </t>
  </si>
  <si>
    <t xml:space="preserve">PROFESOR INVITADO II AÑO, DOCTORADO    </t>
  </si>
  <si>
    <t xml:space="preserve">PROFESOR VISITANTE II AÑO, MAESTRÍA    </t>
  </si>
  <si>
    <t xml:space="preserve">PROFESOR VISITANTE I  AÑO, DOCTORADO   </t>
  </si>
  <si>
    <t xml:space="preserve">PROFESOR VISITANTE II  AÑO, DOCTORADO  </t>
  </si>
  <si>
    <t xml:space="preserve">PROFESOR VISITANTE III AÑO, DOCTORADO  </t>
  </si>
  <si>
    <t>PROFESOR INVITADO I AÑO, LIC.SEP-CONARE</t>
  </si>
  <si>
    <t>PROFESOR INV. II AÑO SEP-CONARE AS ASOC</t>
  </si>
  <si>
    <t>PROFESOR INV. II AÑO SEP-CONARE AS ADJU</t>
  </si>
  <si>
    <t>PROFESOR INV. II AÑO SEP-CONARE AS INST</t>
  </si>
  <si>
    <t>PROFESOR CATEDRATICO RECONTR. EDUC.SUP.</t>
  </si>
  <si>
    <t xml:space="preserve">PROFESOR ASOCIADO RECONTR. EDUC.SUP.   </t>
  </si>
  <si>
    <t xml:space="preserve">PROFESOR SALARIO CONTRAC. SEP          </t>
  </si>
  <si>
    <t>Salarios administrativos por clase ocupacion</t>
  </si>
  <si>
    <t>estrato_ocup</t>
  </si>
  <si>
    <t>PERSONAL EXTRAORDINARIO 1</t>
  </si>
  <si>
    <t>PERSONAL EXTRAORDINARIO 2</t>
  </si>
  <si>
    <t>TRABAJADOR OPERATIVO A</t>
  </si>
  <si>
    <t>TRABAJADOR OPERATIVO B</t>
  </si>
  <si>
    <t>TRABAJADOR OPERATIVO C</t>
  </si>
  <si>
    <t>TECNICO ASISTENCIAL A</t>
  </si>
  <si>
    <t>TECNICO ASISTENCIAL B</t>
  </si>
  <si>
    <t>TECNICO ESPECIALIZADO A</t>
  </si>
  <si>
    <t>TECNICO ESPECIALIZADO B</t>
  </si>
  <si>
    <t>TECNICO ESPECIALIZADO C</t>
  </si>
  <si>
    <t>TECNICO ESPECIALIZADO D</t>
  </si>
  <si>
    <t>PROFESIONAL A</t>
  </si>
  <si>
    <t>PROFESIONAL B</t>
  </si>
  <si>
    <t>PROFESIONAL C</t>
  </si>
  <si>
    <t>PROFESIONAL D</t>
  </si>
  <si>
    <t>JEFE A</t>
  </si>
  <si>
    <t>JEFE B</t>
  </si>
  <si>
    <t>CONTRALOR</t>
  </si>
  <si>
    <t>DIRECTOR</t>
  </si>
  <si>
    <t>SUBCONTRALOR</t>
  </si>
  <si>
    <t>De 11 a 20</t>
  </si>
  <si>
    <t>De 21 a 30</t>
  </si>
  <si>
    <t>Mas de 30</t>
  </si>
  <si>
    <t>Salarios promedio de conserge por rangos de de tiempo servido</t>
  </si>
  <si>
    <t>Salarios promedio de agentes de seguridad por rangos de de tiempo servido</t>
  </si>
  <si>
    <t>Docentes con tiempo y 1/4</t>
  </si>
  <si>
    <t>Primer</t>
  </si>
  <si>
    <t>1° semestre</t>
  </si>
  <si>
    <t>2° semestre</t>
  </si>
  <si>
    <t>Rango</t>
  </si>
  <si>
    <t>Más de 7 millones</t>
  </si>
  <si>
    <t>De 6 a 7 millones</t>
  </si>
  <si>
    <t>De 5 a 6 millones</t>
  </si>
  <si>
    <t>De 4 a 5 millones</t>
  </si>
  <si>
    <t>De 3 a 4 millones</t>
  </si>
  <si>
    <t>De 2 a 3 millones</t>
  </si>
  <si>
    <t>De 1 a2 millones</t>
  </si>
  <si>
    <t>Menos de 1 millón</t>
  </si>
  <si>
    <t>EXBECARIOS</t>
  </si>
  <si>
    <t>OTROS</t>
  </si>
  <si>
    <t>Profesores</t>
  </si>
  <si>
    <t>Categoría Académica</t>
  </si>
  <si>
    <t>Personas</t>
  </si>
  <si>
    <t>Tiempos</t>
  </si>
  <si>
    <t>Noviembre 2015</t>
  </si>
  <si>
    <t>De 0 a 10 años</t>
  </si>
  <si>
    <t>Salarios promedio de choferes  por rangos de de tiempo servido</t>
  </si>
  <si>
    <t>Salario promedio a t iempo completo</t>
  </si>
  <si>
    <t>Docentes por rango de salario</t>
  </si>
  <si>
    <t>Autoridades por rango salarial</t>
  </si>
  <si>
    <t>RANGO_SERVIDO</t>
  </si>
  <si>
    <t>Salarios generales por rango y años de servicio</t>
  </si>
  <si>
    <t>Más de 30 años</t>
  </si>
  <si>
    <t>De 11 a 20 años</t>
  </si>
  <si>
    <t>De 21 a 30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</si>
</sst>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_-;\-* #,##0_-;_-* &quot;-&quot;_-;_-@_-"/>
    <numFmt numFmtId="165" formatCode="_-* #,##0.00_-;\-* #,##0.00_-;_-* &quot;-&quot;_-;_-@_-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0" fillId="0" borderId="0" xfId="0" applyFont="1"/>
    <xf numFmtId="4" fontId="0" fillId="0" borderId="0" xfId="0" applyNumberFormat="1"/>
    <xf numFmtId="4" fontId="1" fillId="0" borderId="0" xfId="0" applyNumberFormat="1" applyFont="1"/>
    <xf numFmtId="0" fontId="0" fillId="0" borderId="0" xfId="0" quotePrefix="1"/>
    <xf numFmtId="0" fontId="1" fillId="0" borderId="0" xfId="0" applyFont="1" applyAlignment="1">
      <alignment horizontal="center" vertical="center" wrapText="1"/>
    </xf>
    <xf numFmtId="165" fontId="0" fillId="0" borderId="0" xfId="1" applyNumberFormat="1" applyFont="1"/>
    <xf numFmtId="165" fontId="1" fillId="0" borderId="0" xfId="1" applyNumberFormat="1" applyFont="1"/>
  </cellXfs>
  <cellStyles count="2">
    <cellStyle name="Millares [0]" xfId="1" builtinId="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Funcionarios</a:t>
            </a:r>
            <a:r>
              <a:rPr lang="en-US" baseline="0"/>
              <a:t> por rangos salariales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Datos!$B$3</c:f>
              <c:strCache>
                <c:ptCount val="1"/>
                <c:pt idx="0">
                  <c:v>CANT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Datos!$D$4:$D$11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Datos!$B$4:$B$11</c:f>
              <c:numCache>
                <c:formatCode>General</c:formatCode>
                <c:ptCount val="8"/>
                <c:pt idx="0">
                  <c:v>7</c:v>
                </c:pt>
                <c:pt idx="1">
                  <c:v>16</c:v>
                </c:pt>
                <c:pt idx="2">
                  <c:v>40</c:v>
                </c:pt>
                <c:pt idx="3">
                  <c:v>119</c:v>
                </c:pt>
                <c:pt idx="4">
                  <c:v>371</c:v>
                </c:pt>
                <c:pt idx="5">
                  <c:v>877</c:v>
                </c:pt>
                <c:pt idx="6">
                  <c:v>2586</c:v>
                </c:pt>
                <c:pt idx="7">
                  <c:v>5480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Salarios promedio administrativos </a:t>
            </a:r>
          </a:p>
          <a:p>
            <a:pPr>
              <a:defRPr/>
            </a:pPr>
            <a:r>
              <a:rPr lang="en-US"/>
              <a:t>por clase ocupacional</a:t>
            </a:r>
          </a:p>
          <a:p>
            <a:pPr>
              <a:defRPr/>
            </a:pPr>
            <a:endParaRPr lang="en-US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invertIfNegative val="0"/>
          <c:cat>
            <c:strRef>
              <c:f>Datos!$A$76:$A$88</c:f>
              <c:strCache>
                <c:ptCount val="13"/>
                <c:pt idx="0">
                  <c:v>TRABAJADOR OPERATIVO A</c:v>
                </c:pt>
                <c:pt idx="1">
                  <c:v>TRABAJADOR OPERATIVO B</c:v>
                </c:pt>
                <c:pt idx="2">
                  <c:v>TRABAJADOR OPERATIVO C</c:v>
                </c:pt>
                <c:pt idx="3">
                  <c:v>TECNICO ASISTENCIAL A</c:v>
                </c:pt>
                <c:pt idx="4">
                  <c:v>TECNICO ASISTENCIAL B</c:v>
                </c:pt>
                <c:pt idx="5">
                  <c:v>TECNICO ESPECIALIZADO A</c:v>
                </c:pt>
                <c:pt idx="6">
                  <c:v>TECNICO ESPECIALIZADO B</c:v>
                </c:pt>
                <c:pt idx="7">
                  <c:v>TECNICO ESPECIALIZADO C</c:v>
                </c:pt>
                <c:pt idx="8">
                  <c:v>TECNICO ESPECIALIZADO D</c:v>
                </c:pt>
                <c:pt idx="9">
                  <c:v>PROFESIONAL A</c:v>
                </c:pt>
                <c:pt idx="10">
                  <c:v>PROFESIONAL B</c:v>
                </c:pt>
                <c:pt idx="11">
                  <c:v>PROFESIONAL C</c:v>
                </c:pt>
                <c:pt idx="12">
                  <c:v>PROFESIONAL D</c:v>
                </c:pt>
              </c:strCache>
            </c:strRef>
          </c:cat>
          <c:val>
            <c:numRef>
              <c:f>Datos!$D$76:$D$88</c:f>
              <c:numCache>
                <c:formatCode>General</c:formatCode>
                <c:ptCount val="13"/>
                <c:pt idx="0">
                  <c:v>720579.08139499999</c:v>
                </c:pt>
                <c:pt idx="1">
                  <c:v>752786.72727200005</c:v>
                </c:pt>
                <c:pt idx="2">
                  <c:v>973375.46692200005</c:v>
                </c:pt>
                <c:pt idx="3">
                  <c:v>769119.30188499996</c:v>
                </c:pt>
                <c:pt idx="4">
                  <c:v>880606.940145</c:v>
                </c:pt>
                <c:pt idx="5">
                  <c:v>967666.36215199996</c:v>
                </c:pt>
                <c:pt idx="6">
                  <c:v>978510.29668699997</c:v>
                </c:pt>
                <c:pt idx="7">
                  <c:v>1081224.692635</c:v>
                </c:pt>
                <c:pt idx="8">
                  <c:v>1241719.240986</c:v>
                </c:pt>
                <c:pt idx="9">
                  <c:v>1513563.6968759999</c:v>
                </c:pt>
                <c:pt idx="10">
                  <c:v>1815035.335623</c:v>
                </c:pt>
                <c:pt idx="11">
                  <c:v>2169443.5584539999</c:v>
                </c:pt>
                <c:pt idx="12">
                  <c:v>2788838.461538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6871192"/>
        <c:axId val="266873544"/>
        <c:axId val="0"/>
      </c:bar3DChart>
      <c:catAx>
        <c:axId val="2668711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6873544"/>
        <c:crosses val="autoZero"/>
        <c:auto val="1"/>
        <c:lblAlgn val="ctr"/>
        <c:lblOffset val="100"/>
        <c:noMultiLvlLbl val="0"/>
      </c:catAx>
      <c:valAx>
        <c:axId val="2668735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687119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Salarios promedio de conserge por rangos de de tiempo servido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Datos!$A$96:$D$96</c:f>
              <c:strCache>
                <c:ptCount val="4"/>
                <c:pt idx="0">
                  <c:v>De 0 a 10 años</c:v>
                </c:pt>
                <c:pt idx="1">
                  <c:v>De 11 a 20</c:v>
                </c:pt>
                <c:pt idx="2">
                  <c:v>De 21 a 30</c:v>
                </c:pt>
                <c:pt idx="3">
                  <c:v>Mas de 30</c:v>
                </c:pt>
              </c:strCache>
            </c:strRef>
          </c:cat>
          <c:val>
            <c:numRef>
              <c:f>Datos!$A$97:$D$97</c:f>
              <c:numCache>
                <c:formatCode>General</c:formatCode>
                <c:ptCount val="4"/>
                <c:pt idx="0">
                  <c:v>586359.80106299999</c:v>
                </c:pt>
                <c:pt idx="1">
                  <c:v>850796.82715999999</c:v>
                </c:pt>
                <c:pt idx="2">
                  <c:v>1057044.8666660001</c:v>
                </c:pt>
                <c:pt idx="3">
                  <c:v>1149815.125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990232"/>
        <c:axId val="268987096"/>
        <c:axId val="0"/>
      </c:bar3DChart>
      <c:catAx>
        <c:axId val="26899023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987096"/>
        <c:crosses val="autoZero"/>
        <c:auto val="1"/>
        <c:lblAlgn val="ctr"/>
        <c:lblOffset val="100"/>
        <c:noMultiLvlLbl val="0"/>
      </c:catAx>
      <c:valAx>
        <c:axId val="2689870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99023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Salarios promedio de agentes de seguridad por rangos de de tiempo servido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Datos!$A$100:$D$100</c:f>
              <c:strCache>
                <c:ptCount val="4"/>
                <c:pt idx="0">
                  <c:v>De 0 a 10 años</c:v>
                </c:pt>
                <c:pt idx="1">
                  <c:v>De 11 a 20</c:v>
                </c:pt>
                <c:pt idx="2">
                  <c:v>De 21 a 30</c:v>
                </c:pt>
                <c:pt idx="3">
                  <c:v>Mas de 30</c:v>
                </c:pt>
              </c:strCache>
            </c:strRef>
          </c:cat>
          <c:val>
            <c:numRef>
              <c:f>Datos!$A$101:$D$101</c:f>
              <c:numCache>
                <c:formatCode>General</c:formatCode>
                <c:ptCount val="4"/>
                <c:pt idx="0">
                  <c:v>740943.84558800003</c:v>
                </c:pt>
                <c:pt idx="1">
                  <c:v>1193714.714285</c:v>
                </c:pt>
                <c:pt idx="2">
                  <c:v>1384313.469387</c:v>
                </c:pt>
                <c:pt idx="3">
                  <c:v>1619738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984744"/>
        <c:axId val="268991016"/>
        <c:axId val="0"/>
      </c:bar3DChart>
      <c:catAx>
        <c:axId val="26898474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991016"/>
        <c:crosses val="autoZero"/>
        <c:auto val="1"/>
        <c:lblAlgn val="ctr"/>
        <c:lblOffset val="100"/>
        <c:noMultiLvlLbl val="0"/>
      </c:catAx>
      <c:valAx>
        <c:axId val="26899101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98474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Salarios promedio de choferes  por rangos de de tiempo servido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Datos!$A$104:$D$104</c:f>
              <c:strCache>
                <c:ptCount val="4"/>
                <c:pt idx="0">
                  <c:v>De 0 a 10 años</c:v>
                </c:pt>
                <c:pt idx="1">
                  <c:v>De 11 a 20</c:v>
                </c:pt>
                <c:pt idx="2">
                  <c:v>De 21 a 30</c:v>
                </c:pt>
                <c:pt idx="3">
                  <c:v>Mas de 30</c:v>
                </c:pt>
              </c:strCache>
            </c:strRef>
          </c:cat>
          <c:val>
            <c:numRef>
              <c:f>Datos!$A$105:$D$105</c:f>
              <c:numCache>
                <c:formatCode>General</c:formatCode>
                <c:ptCount val="4"/>
                <c:pt idx="0">
                  <c:v>621090.90625</c:v>
                </c:pt>
                <c:pt idx="1">
                  <c:v>958829.70588200004</c:v>
                </c:pt>
                <c:pt idx="2">
                  <c:v>1132654.9545450001</c:v>
                </c:pt>
                <c:pt idx="3">
                  <c:v>1182432.3333330001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984352"/>
        <c:axId val="268986312"/>
        <c:axId val="0"/>
      </c:bar3DChart>
      <c:catAx>
        <c:axId val="2689843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986312"/>
        <c:crosses val="autoZero"/>
        <c:auto val="1"/>
        <c:lblAlgn val="ctr"/>
        <c:lblOffset val="100"/>
        <c:noMultiLvlLbl val="0"/>
      </c:catAx>
      <c:valAx>
        <c:axId val="2689863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984352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Sólo profesores por rango salarial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tx>
            <c:strRef>
              <c:f>Datos!$B$116</c:f>
              <c:strCache>
                <c:ptCount val="1"/>
                <c:pt idx="0">
                  <c:v>CANT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Datos!$D$117:$D$124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Datos!$B$117:$B$124</c:f>
              <c:numCache>
                <c:formatCode>General</c:formatCode>
                <c:ptCount val="8"/>
                <c:pt idx="0">
                  <c:v>4</c:v>
                </c:pt>
                <c:pt idx="1">
                  <c:v>10</c:v>
                </c:pt>
                <c:pt idx="2">
                  <c:v>18</c:v>
                </c:pt>
                <c:pt idx="3">
                  <c:v>73</c:v>
                </c:pt>
                <c:pt idx="4">
                  <c:v>216</c:v>
                </c:pt>
                <c:pt idx="5">
                  <c:v>460</c:v>
                </c:pt>
                <c:pt idx="6">
                  <c:v>970</c:v>
                </c:pt>
                <c:pt idx="7">
                  <c:v>3862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Autoridades universitarias</a:t>
            </a:r>
          </a:p>
          <a:p>
            <a:pPr>
              <a:defRPr/>
            </a:pPr>
            <a:r>
              <a:rPr lang="en-US"/>
              <a:t>por</a:t>
            </a:r>
            <a:r>
              <a:rPr lang="en-US" baseline="0"/>
              <a:t> rango salarial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Datos!$B$142</c:f>
              <c:strCache>
                <c:ptCount val="1"/>
                <c:pt idx="0">
                  <c:v>CANT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Datos!$D$143:$D$150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Datos!$B$143:$B$150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29</c:v>
                </c:pt>
                <c:pt idx="4">
                  <c:v>45</c:v>
                </c:pt>
                <c:pt idx="5">
                  <c:v>20</c:v>
                </c:pt>
                <c:pt idx="6">
                  <c:v>17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Salarios generales por rango y años de servicio</a:t>
            </a:r>
          </a:p>
          <a:p>
            <a:pPr>
              <a:defRPr/>
            </a:pPr>
            <a:r>
              <a:rPr lang="en-US"/>
              <a:t>(jornadas</a:t>
            </a:r>
            <a:r>
              <a:rPr lang="en-US" baseline="0"/>
              <a:t> reales)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Datos!$F$169</c:f>
              <c:strCache>
                <c:ptCount val="1"/>
                <c:pt idx="0">
                  <c:v>Más de 30 años</c:v>
                </c:pt>
              </c:strCache>
            </c:strRef>
          </c:tx>
          <c:invertIfNegative val="0"/>
          <c:cat>
            <c:strRef>
              <c:f>Datos!$G$168:$N$168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Datos!$G$169:$N$169</c:f>
              <c:numCache>
                <c:formatCode>General</c:formatCode>
                <c:ptCount val="8"/>
                <c:pt idx="0">
                  <c:v>7</c:v>
                </c:pt>
                <c:pt idx="1">
                  <c:v>13</c:v>
                </c:pt>
                <c:pt idx="2">
                  <c:v>24</c:v>
                </c:pt>
                <c:pt idx="3">
                  <c:v>42</c:v>
                </c:pt>
                <c:pt idx="4">
                  <c:v>93</c:v>
                </c:pt>
                <c:pt idx="5">
                  <c:v>75</c:v>
                </c:pt>
                <c:pt idx="6">
                  <c:v>132</c:v>
                </c:pt>
                <c:pt idx="7">
                  <c:v>49</c:v>
                </c:pt>
              </c:numCache>
            </c:numRef>
          </c:val>
        </c:ser>
        <c:ser>
          <c:idx val="1"/>
          <c:order val="1"/>
          <c:tx>
            <c:strRef>
              <c:f>Datos!$F$170</c:f>
              <c:strCache>
                <c:ptCount val="1"/>
                <c:pt idx="0">
                  <c:v>De 21 a 30 años</c:v>
                </c:pt>
              </c:strCache>
            </c:strRef>
          </c:tx>
          <c:invertIfNegative val="0"/>
          <c:cat>
            <c:strRef>
              <c:f>Datos!$G$168:$N$168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Datos!$G$170:$N$170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73</c:v>
                </c:pt>
                <c:pt idx="4">
                  <c:v>219</c:v>
                </c:pt>
                <c:pt idx="5">
                  <c:v>323</c:v>
                </c:pt>
                <c:pt idx="6">
                  <c:v>624</c:v>
                </c:pt>
                <c:pt idx="7">
                  <c:v>204</c:v>
                </c:pt>
              </c:numCache>
            </c:numRef>
          </c:val>
        </c:ser>
        <c:ser>
          <c:idx val="2"/>
          <c:order val="2"/>
          <c:tx>
            <c:strRef>
              <c:f>Datos!$F$171</c:f>
              <c:strCache>
                <c:ptCount val="1"/>
                <c:pt idx="0">
                  <c:v>De 11 a 20 años</c:v>
                </c:pt>
              </c:strCache>
            </c:strRef>
          </c:tx>
          <c:invertIfNegative val="0"/>
          <c:cat>
            <c:strRef>
              <c:f>Datos!$G$168:$N$168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Datos!$G$171:$N$171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57</c:v>
                </c:pt>
                <c:pt idx="5">
                  <c:v>389</c:v>
                </c:pt>
                <c:pt idx="6">
                  <c:v>875</c:v>
                </c:pt>
                <c:pt idx="7">
                  <c:v>805</c:v>
                </c:pt>
              </c:numCache>
            </c:numRef>
          </c:val>
        </c:ser>
        <c:ser>
          <c:idx val="3"/>
          <c:order val="3"/>
          <c:tx>
            <c:strRef>
              <c:f>Datos!$F$172</c:f>
              <c:strCache>
                <c:ptCount val="1"/>
                <c:pt idx="0">
                  <c:v>De 0 a 10 años</c:v>
                </c:pt>
              </c:strCache>
            </c:strRef>
          </c:tx>
          <c:invertIfNegative val="0"/>
          <c:cat>
            <c:strRef>
              <c:f>Datos!$G$168:$N$168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Datos!$G$172:$N$172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90</c:v>
                </c:pt>
                <c:pt idx="6">
                  <c:v>955</c:v>
                </c:pt>
                <c:pt idx="7">
                  <c:v>4422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986704"/>
        <c:axId val="268987880"/>
        <c:axId val="0"/>
      </c:bar3DChart>
      <c:catAx>
        <c:axId val="268986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987880"/>
        <c:crosses val="autoZero"/>
        <c:auto val="1"/>
        <c:lblAlgn val="ctr"/>
        <c:lblOffset val="100"/>
        <c:noMultiLvlLbl val="0"/>
      </c:catAx>
      <c:valAx>
        <c:axId val="2689878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98670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Cantidad de profesores con 1/4 de tiempo adicional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Datos!$A$110</c:f>
              <c:strCache>
                <c:ptCount val="1"/>
                <c:pt idx="0">
                  <c:v>1° semestre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Datos!$B$109:$E$109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Datos!$B$110:$E$110</c:f>
              <c:numCache>
                <c:formatCode>General</c:formatCode>
                <c:ptCount val="4"/>
                <c:pt idx="0">
                  <c:v>277</c:v>
                </c:pt>
                <c:pt idx="1">
                  <c:v>257</c:v>
                </c:pt>
                <c:pt idx="2">
                  <c:v>140</c:v>
                </c:pt>
                <c:pt idx="3">
                  <c:v>56</c:v>
                </c:pt>
              </c:numCache>
            </c:numRef>
          </c:val>
        </c:ser>
        <c:ser>
          <c:idx val="1"/>
          <c:order val="1"/>
          <c:tx>
            <c:strRef>
              <c:f>Datos!$A$111</c:f>
              <c:strCache>
                <c:ptCount val="1"/>
                <c:pt idx="0">
                  <c:v>2° semestre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Datos!$B$109:$E$109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Datos!$B$111:$E$111</c:f>
              <c:numCache>
                <c:formatCode>General</c:formatCode>
                <c:ptCount val="4"/>
                <c:pt idx="0">
                  <c:v>278</c:v>
                </c:pt>
                <c:pt idx="1">
                  <c:v>208</c:v>
                </c:pt>
                <c:pt idx="2">
                  <c:v>79</c:v>
                </c:pt>
                <c:pt idx="3">
                  <c:v>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8989840"/>
        <c:axId val="268985920"/>
        <c:axId val="0"/>
      </c:bar3DChart>
      <c:catAx>
        <c:axId val="268989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8985920"/>
        <c:crosses val="autoZero"/>
        <c:auto val="1"/>
        <c:lblAlgn val="ctr"/>
        <c:lblOffset val="100"/>
        <c:noMultiLvlLbl val="0"/>
      </c:catAx>
      <c:valAx>
        <c:axId val="2689859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9898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Funcionarios</a:t>
            </a:r>
            <a:r>
              <a:rPr lang="en-US" baseline="0"/>
              <a:t> por rangos salariales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Datos!$B$3</c:f>
              <c:strCache>
                <c:ptCount val="1"/>
                <c:pt idx="0">
                  <c:v>CANT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Datos!$D$4:$D$11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Datos!$B$4:$B$11</c:f>
              <c:numCache>
                <c:formatCode>General</c:formatCode>
                <c:ptCount val="8"/>
                <c:pt idx="0">
                  <c:v>7</c:v>
                </c:pt>
                <c:pt idx="1">
                  <c:v>16</c:v>
                </c:pt>
                <c:pt idx="2">
                  <c:v>40</c:v>
                </c:pt>
                <c:pt idx="3">
                  <c:v>119</c:v>
                </c:pt>
                <c:pt idx="4">
                  <c:v>371</c:v>
                </c:pt>
                <c:pt idx="5">
                  <c:v>877</c:v>
                </c:pt>
                <c:pt idx="6">
                  <c:v>2586</c:v>
                </c:pt>
                <c:pt idx="7">
                  <c:v>5480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Promedio salarial</a:t>
            </a:r>
            <a:r>
              <a:rPr lang="en-US" baseline="0"/>
              <a:t> por categoría docente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Gráficos!$D$19</c:f>
              <c:strCache>
                <c:ptCount val="1"/>
                <c:pt idx="0">
                  <c:v>Salario promedio a t iempo completo</c:v>
                </c:pt>
              </c:strCache>
            </c:strRef>
          </c:tx>
          <c:invertIfNegative val="0"/>
          <c:cat>
            <c:strRef>
              <c:f>Gráficos!$A$20:$A$27</c:f>
              <c:strCache>
                <c:ptCount val="8"/>
                <c:pt idx="0">
                  <c:v>PROFESOR CATEDRATICO                   </c:v>
                </c:pt>
                <c:pt idx="1">
                  <c:v>PROFESOR ASOCIADO                      </c:v>
                </c:pt>
                <c:pt idx="2">
                  <c:v>PROFESOR ADJUNTO                       </c:v>
                </c:pt>
                <c:pt idx="3">
                  <c:v>PROFESOR INSTRUCTOR                    </c:v>
                </c:pt>
                <c:pt idx="4">
                  <c:v>PROFESOR INTERINO LICENCIADO           </c:v>
                </c:pt>
                <c:pt idx="5">
                  <c:v>PROFESOR INTERINO BACHILLER            </c:v>
                </c:pt>
                <c:pt idx="6">
                  <c:v>EXBECARIOS</c:v>
                </c:pt>
                <c:pt idx="7">
                  <c:v>OTROS</c:v>
                </c:pt>
              </c:strCache>
            </c:strRef>
          </c:cat>
          <c:val>
            <c:numRef>
              <c:f>Gráficos!$D$20:$D$27</c:f>
              <c:numCache>
                <c:formatCode>#,##0.00</c:formatCode>
                <c:ptCount val="8"/>
                <c:pt idx="0">
                  <c:v>3348492.0422550002</c:v>
                </c:pt>
                <c:pt idx="1">
                  <c:v>2203628.4989669998</c:v>
                </c:pt>
                <c:pt idx="2">
                  <c:v>1823789.5915639999</c:v>
                </c:pt>
                <c:pt idx="3">
                  <c:v>1495610.306874</c:v>
                </c:pt>
                <c:pt idx="4">
                  <c:v>928405.65905699995</c:v>
                </c:pt>
                <c:pt idx="5">
                  <c:v>688081.64304999996</c:v>
                </c:pt>
                <c:pt idx="6">
                  <c:v>1403686.8009493889</c:v>
                </c:pt>
                <c:pt idx="7">
                  <c:v>1438942.6026877777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989056"/>
        <c:axId val="268989448"/>
        <c:axId val="0"/>
      </c:bar3DChart>
      <c:catAx>
        <c:axId val="2689890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989448"/>
        <c:crosses val="autoZero"/>
        <c:auto val="1"/>
        <c:lblAlgn val="ctr"/>
        <c:lblOffset val="100"/>
        <c:noMultiLvlLbl val="0"/>
      </c:catAx>
      <c:valAx>
        <c:axId val="268989448"/>
        <c:scaling>
          <c:orientation val="minMax"/>
        </c:scaling>
        <c:delete val="0"/>
        <c:axPos val="l"/>
        <c:majorGridlines/>
        <c:numFmt formatCode="#,##0.00" sourceLinked="1"/>
        <c:majorTickMark val="out"/>
        <c:minorTickMark val="none"/>
        <c:tickLblPos val="nextTo"/>
        <c:crossAx val="26898905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Salarios promedio administrativos </a:t>
            </a:r>
          </a:p>
          <a:p>
            <a:pPr>
              <a:defRPr/>
            </a:pPr>
            <a:r>
              <a:rPr lang="en-US"/>
              <a:t>por clase ocupacional</a:t>
            </a:r>
          </a:p>
          <a:p>
            <a:pPr>
              <a:defRPr/>
            </a:pPr>
            <a:endParaRPr lang="en-US"/>
          </a:p>
        </c:rich>
      </c:tx>
      <c:layout/>
      <c:overlay val="1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2"/>
          <c:order val="0"/>
          <c:invertIfNegative val="0"/>
          <c:cat>
            <c:strRef>
              <c:f>Datos!$A$76:$A$88</c:f>
              <c:strCache>
                <c:ptCount val="13"/>
                <c:pt idx="0">
                  <c:v>TRABAJADOR OPERATIVO A</c:v>
                </c:pt>
                <c:pt idx="1">
                  <c:v>TRABAJADOR OPERATIVO B</c:v>
                </c:pt>
                <c:pt idx="2">
                  <c:v>TRABAJADOR OPERATIVO C</c:v>
                </c:pt>
                <c:pt idx="3">
                  <c:v>TECNICO ASISTENCIAL A</c:v>
                </c:pt>
                <c:pt idx="4">
                  <c:v>TECNICO ASISTENCIAL B</c:v>
                </c:pt>
                <c:pt idx="5">
                  <c:v>TECNICO ESPECIALIZADO A</c:v>
                </c:pt>
                <c:pt idx="6">
                  <c:v>TECNICO ESPECIALIZADO B</c:v>
                </c:pt>
                <c:pt idx="7">
                  <c:v>TECNICO ESPECIALIZADO C</c:v>
                </c:pt>
                <c:pt idx="8">
                  <c:v>TECNICO ESPECIALIZADO D</c:v>
                </c:pt>
                <c:pt idx="9">
                  <c:v>PROFESIONAL A</c:v>
                </c:pt>
                <c:pt idx="10">
                  <c:v>PROFESIONAL B</c:v>
                </c:pt>
                <c:pt idx="11">
                  <c:v>PROFESIONAL C</c:v>
                </c:pt>
                <c:pt idx="12">
                  <c:v>PROFESIONAL D</c:v>
                </c:pt>
              </c:strCache>
            </c:strRef>
          </c:cat>
          <c:val>
            <c:numRef>
              <c:f>Datos!$D$76:$D$88</c:f>
              <c:numCache>
                <c:formatCode>General</c:formatCode>
                <c:ptCount val="13"/>
                <c:pt idx="0">
                  <c:v>720579.08139499999</c:v>
                </c:pt>
                <c:pt idx="1">
                  <c:v>752786.72727200005</c:v>
                </c:pt>
                <c:pt idx="2">
                  <c:v>973375.46692200005</c:v>
                </c:pt>
                <c:pt idx="3">
                  <c:v>769119.30188499996</c:v>
                </c:pt>
                <c:pt idx="4">
                  <c:v>880606.940145</c:v>
                </c:pt>
                <c:pt idx="5">
                  <c:v>967666.36215199996</c:v>
                </c:pt>
                <c:pt idx="6">
                  <c:v>978510.29668699997</c:v>
                </c:pt>
                <c:pt idx="7">
                  <c:v>1081224.692635</c:v>
                </c:pt>
                <c:pt idx="8">
                  <c:v>1241719.240986</c:v>
                </c:pt>
                <c:pt idx="9">
                  <c:v>1513563.6968759999</c:v>
                </c:pt>
                <c:pt idx="10">
                  <c:v>1815035.335623</c:v>
                </c:pt>
                <c:pt idx="11">
                  <c:v>2169443.5584539999</c:v>
                </c:pt>
                <c:pt idx="12">
                  <c:v>2788838.461538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128896"/>
        <c:axId val="268133600"/>
        <c:axId val="0"/>
      </c:bar3DChart>
      <c:catAx>
        <c:axId val="268128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133600"/>
        <c:crosses val="autoZero"/>
        <c:auto val="1"/>
        <c:lblAlgn val="ctr"/>
        <c:lblOffset val="100"/>
        <c:noMultiLvlLbl val="0"/>
      </c:catAx>
      <c:valAx>
        <c:axId val="2681336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128896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Salarios promedio de conserge por rangos de de tiempo servido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Datos!$A$96:$D$96</c:f>
              <c:strCache>
                <c:ptCount val="4"/>
                <c:pt idx="0">
                  <c:v>De 0 a 10 años</c:v>
                </c:pt>
                <c:pt idx="1">
                  <c:v>De 11 a 20</c:v>
                </c:pt>
                <c:pt idx="2">
                  <c:v>De 21 a 30</c:v>
                </c:pt>
                <c:pt idx="3">
                  <c:v>Mas de 30</c:v>
                </c:pt>
              </c:strCache>
            </c:strRef>
          </c:cat>
          <c:val>
            <c:numRef>
              <c:f>Datos!$A$97:$D$97</c:f>
              <c:numCache>
                <c:formatCode>General</c:formatCode>
                <c:ptCount val="4"/>
                <c:pt idx="0">
                  <c:v>586359.80106299999</c:v>
                </c:pt>
                <c:pt idx="1">
                  <c:v>850796.82715999999</c:v>
                </c:pt>
                <c:pt idx="2">
                  <c:v>1057044.8666660001</c:v>
                </c:pt>
                <c:pt idx="3">
                  <c:v>1149815.125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132424"/>
        <c:axId val="268133208"/>
        <c:axId val="0"/>
      </c:bar3DChart>
      <c:catAx>
        <c:axId val="268132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133208"/>
        <c:crosses val="autoZero"/>
        <c:auto val="1"/>
        <c:lblAlgn val="ctr"/>
        <c:lblOffset val="100"/>
        <c:noMultiLvlLbl val="0"/>
      </c:catAx>
      <c:valAx>
        <c:axId val="2681332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13242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Salarios promedio de agentes de seguridad por rangos de de tiempo servido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Datos!$A$100:$D$100</c:f>
              <c:strCache>
                <c:ptCount val="4"/>
                <c:pt idx="0">
                  <c:v>De 0 a 10 años</c:v>
                </c:pt>
                <c:pt idx="1">
                  <c:v>De 11 a 20</c:v>
                </c:pt>
                <c:pt idx="2">
                  <c:v>De 21 a 30</c:v>
                </c:pt>
                <c:pt idx="3">
                  <c:v>Mas de 30</c:v>
                </c:pt>
              </c:strCache>
            </c:strRef>
          </c:cat>
          <c:val>
            <c:numRef>
              <c:f>Datos!$A$101:$D$101</c:f>
              <c:numCache>
                <c:formatCode>General</c:formatCode>
                <c:ptCount val="4"/>
                <c:pt idx="0">
                  <c:v>740943.84558800003</c:v>
                </c:pt>
                <c:pt idx="1">
                  <c:v>1193714.714285</c:v>
                </c:pt>
                <c:pt idx="2">
                  <c:v>1384313.469387</c:v>
                </c:pt>
                <c:pt idx="3">
                  <c:v>1619738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130464"/>
        <c:axId val="268134384"/>
        <c:axId val="0"/>
      </c:bar3DChart>
      <c:catAx>
        <c:axId val="268130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134384"/>
        <c:crosses val="autoZero"/>
        <c:auto val="1"/>
        <c:lblAlgn val="ctr"/>
        <c:lblOffset val="100"/>
        <c:noMultiLvlLbl val="0"/>
      </c:catAx>
      <c:valAx>
        <c:axId val="26813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130464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Salarios promedio de choferes  por rangos de de tiempo servido</a:t>
            </a:r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invertIfNegative val="0"/>
          <c:cat>
            <c:strRef>
              <c:f>Datos!$A$104:$D$104</c:f>
              <c:strCache>
                <c:ptCount val="4"/>
                <c:pt idx="0">
                  <c:v>De 0 a 10 años</c:v>
                </c:pt>
                <c:pt idx="1">
                  <c:v>De 11 a 20</c:v>
                </c:pt>
                <c:pt idx="2">
                  <c:v>De 21 a 30</c:v>
                </c:pt>
                <c:pt idx="3">
                  <c:v>Mas de 30</c:v>
                </c:pt>
              </c:strCache>
            </c:strRef>
          </c:cat>
          <c:val>
            <c:numRef>
              <c:f>Datos!$A$105:$D$105</c:f>
              <c:numCache>
                <c:formatCode>General</c:formatCode>
                <c:ptCount val="4"/>
                <c:pt idx="0">
                  <c:v>621090.90625</c:v>
                </c:pt>
                <c:pt idx="1">
                  <c:v>958829.70588200004</c:v>
                </c:pt>
                <c:pt idx="2">
                  <c:v>1132654.9545450001</c:v>
                </c:pt>
                <c:pt idx="3">
                  <c:v>1182432.3333330001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135168"/>
        <c:axId val="268127720"/>
        <c:axId val="0"/>
      </c:bar3DChart>
      <c:catAx>
        <c:axId val="26813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127720"/>
        <c:crosses val="autoZero"/>
        <c:auto val="1"/>
        <c:lblAlgn val="ctr"/>
        <c:lblOffset val="100"/>
        <c:noMultiLvlLbl val="0"/>
      </c:catAx>
      <c:valAx>
        <c:axId val="2681277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135168"/>
        <c:crosses val="autoZero"/>
        <c:crossBetween val="between"/>
        <c:dispUnits>
          <c:builtInUnit val="millions"/>
          <c:dispUnitsLbl>
            <c:layout/>
          </c:dispUnitsLbl>
        </c:dispUnits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Sólo profesores por rango salarial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27244395789811998"/>
          <c:y val="0.29594194382418598"/>
          <c:w val="0.45912019926080699"/>
          <c:h val="0.67154894817252297"/>
        </c:manualLayout>
      </c:layout>
      <c:pieChart>
        <c:varyColors val="1"/>
        <c:ser>
          <c:idx val="0"/>
          <c:order val="0"/>
          <c:tx>
            <c:strRef>
              <c:f>Datos!$B$116</c:f>
              <c:strCache>
                <c:ptCount val="1"/>
                <c:pt idx="0">
                  <c:v>CANT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Datos!$D$117:$D$124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Datos!$B$117:$B$124</c:f>
              <c:numCache>
                <c:formatCode>General</c:formatCode>
                <c:ptCount val="8"/>
                <c:pt idx="0">
                  <c:v>4</c:v>
                </c:pt>
                <c:pt idx="1">
                  <c:v>10</c:v>
                </c:pt>
                <c:pt idx="2">
                  <c:v>18</c:v>
                </c:pt>
                <c:pt idx="3">
                  <c:v>73</c:v>
                </c:pt>
                <c:pt idx="4">
                  <c:v>216</c:v>
                </c:pt>
                <c:pt idx="5">
                  <c:v>460</c:v>
                </c:pt>
                <c:pt idx="6">
                  <c:v>970</c:v>
                </c:pt>
                <c:pt idx="7">
                  <c:v>3862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Autoridades universitarias</a:t>
            </a:r>
          </a:p>
          <a:p>
            <a:pPr>
              <a:defRPr/>
            </a:pPr>
            <a:r>
              <a:rPr lang="en-US"/>
              <a:t>por</a:t>
            </a:r>
            <a:r>
              <a:rPr lang="en-US" baseline="0"/>
              <a:t> rango salarial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Datos!$B$142</c:f>
              <c:strCache>
                <c:ptCount val="1"/>
                <c:pt idx="0">
                  <c:v>CANT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Datos!$D$143:$D$150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Datos!$B$143:$B$150</c:f>
              <c:numCache>
                <c:formatCode>General</c:formatCode>
                <c:ptCount val="8"/>
                <c:pt idx="0">
                  <c:v>2</c:v>
                </c:pt>
                <c:pt idx="1">
                  <c:v>5</c:v>
                </c:pt>
                <c:pt idx="2">
                  <c:v>15</c:v>
                </c:pt>
                <c:pt idx="3">
                  <c:v>29</c:v>
                </c:pt>
                <c:pt idx="4">
                  <c:v>45</c:v>
                </c:pt>
                <c:pt idx="5">
                  <c:v>20</c:v>
                </c:pt>
                <c:pt idx="6">
                  <c:v>17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Cantidad de personas</a:t>
            </a:r>
            <a:r>
              <a:rPr lang="en-US" baseline="0"/>
              <a:t> </a:t>
            </a:r>
            <a:r>
              <a:rPr lang="en-US"/>
              <a:t>por rango de salarios </a:t>
            </a:r>
          </a:p>
          <a:p>
            <a:pPr>
              <a:defRPr/>
            </a:pPr>
            <a:r>
              <a:rPr lang="en-US"/>
              <a:t>y años de servicio</a:t>
            </a:r>
          </a:p>
          <a:p>
            <a:pPr>
              <a:defRPr/>
            </a:pPr>
            <a:r>
              <a:rPr lang="en-US"/>
              <a:t>(jornadas</a:t>
            </a:r>
            <a:r>
              <a:rPr lang="en-US" baseline="0"/>
              <a:t> reales)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Datos!$F$169</c:f>
              <c:strCache>
                <c:ptCount val="1"/>
                <c:pt idx="0">
                  <c:v>Más de 30 años</c:v>
                </c:pt>
              </c:strCache>
            </c:strRef>
          </c:tx>
          <c:invertIfNegative val="0"/>
          <c:cat>
            <c:strRef>
              <c:f>Datos!$G$168:$N$168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Datos!$G$169:$N$169</c:f>
              <c:numCache>
                <c:formatCode>General</c:formatCode>
                <c:ptCount val="8"/>
                <c:pt idx="0">
                  <c:v>7</c:v>
                </c:pt>
                <c:pt idx="1">
                  <c:v>13</c:v>
                </c:pt>
                <c:pt idx="2">
                  <c:v>24</c:v>
                </c:pt>
                <c:pt idx="3">
                  <c:v>42</c:v>
                </c:pt>
                <c:pt idx="4">
                  <c:v>93</c:v>
                </c:pt>
                <c:pt idx="5">
                  <c:v>75</c:v>
                </c:pt>
                <c:pt idx="6">
                  <c:v>132</c:v>
                </c:pt>
                <c:pt idx="7">
                  <c:v>49</c:v>
                </c:pt>
              </c:numCache>
            </c:numRef>
          </c:val>
        </c:ser>
        <c:ser>
          <c:idx val="1"/>
          <c:order val="1"/>
          <c:tx>
            <c:strRef>
              <c:f>Datos!$F$170</c:f>
              <c:strCache>
                <c:ptCount val="1"/>
                <c:pt idx="0">
                  <c:v>De 21 a 30 años</c:v>
                </c:pt>
              </c:strCache>
            </c:strRef>
          </c:tx>
          <c:invertIfNegative val="0"/>
          <c:cat>
            <c:strRef>
              <c:f>Datos!$G$168:$N$168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Datos!$G$170:$N$170</c:f>
              <c:numCache>
                <c:formatCode>General</c:formatCode>
                <c:ptCount val="8"/>
                <c:pt idx="0">
                  <c:v>0</c:v>
                </c:pt>
                <c:pt idx="1">
                  <c:v>3</c:v>
                </c:pt>
                <c:pt idx="2">
                  <c:v>15</c:v>
                </c:pt>
                <c:pt idx="3">
                  <c:v>73</c:v>
                </c:pt>
                <c:pt idx="4">
                  <c:v>219</c:v>
                </c:pt>
                <c:pt idx="5">
                  <c:v>323</c:v>
                </c:pt>
                <c:pt idx="6">
                  <c:v>624</c:v>
                </c:pt>
                <c:pt idx="7">
                  <c:v>204</c:v>
                </c:pt>
              </c:numCache>
            </c:numRef>
          </c:val>
        </c:ser>
        <c:ser>
          <c:idx val="2"/>
          <c:order val="2"/>
          <c:tx>
            <c:strRef>
              <c:f>Datos!$F$171</c:f>
              <c:strCache>
                <c:ptCount val="1"/>
                <c:pt idx="0">
                  <c:v>De 11 a 20 años</c:v>
                </c:pt>
              </c:strCache>
            </c:strRef>
          </c:tx>
          <c:invertIfNegative val="0"/>
          <c:cat>
            <c:strRef>
              <c:f>Datos!$G$168:$N$168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Datos!$G$171:$N$171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4</c:v>
                </c:pt>
                <c:pt idx="4">
                  <c:v>57</c:v>
                </c:pt>
                <c:pt idx="5">
                  <c:v>389</c:v>
                </c:pt>
                <c:pt idx="6">
                  <c:v>875</c:v>
                </c:pt>
                <c:pt idx="7">
                  <c:v>805</c:v>
                </c:pt>
              </c:numCache>
            </c:numRef>
          </c:val>
        </c:ser>
        <c:ser>
          <c:idx val="3"/>
          <c:order val="3"/>
          <c:tx>
            <c:strRef>
              <c:f>Datos!$F$172</c:f>
              <c:strCache>
                <c:ptCount val="1"/>
                <c:pt idx="0">
                  <c:v>De 0 a 10 años</c:v>
                </c:pt>
              </c:strCache>
            </c:strRef>
          </c:tx>
          <c:invertIfNegative val="0"/>
          <c:cat>
            <c:strRef>
              <c:f>Datos!$G$168:$N$168</c:f>
              <c:strCache>
                <c:ptCount val="8"/>
                <c:pt idx="0">
                  <c:v>Más de 7 millones</c:v>
                </c:pt>
                <c:pt idx="1">
                  <c:v>De 6 a 7 millones</c:v>
                </c:pt>
                <c:pt idx="2">
                  <c:v>De 5 a 6 millones</c:v>
                </c:pt>
                <c:pt idx="3">
                  <c:v>De 4 a 5 millones</c:v>
                </c:pt>
                <c:pt idx="4">
                  <c:v>De 3 a 4 millones</c:v>
                </c:pt>
                <c:pt idx="5">
                  <c:v>De 2 a 3 millones</c:v>
                </c:pt>
                <c:pt idx="6">
                  <c:v>De 1 a2 millones</c:v>
                </c:pt>
                <c:pt idx="7">
                  <c:v>Menos de 1 millón</c:v>
                </c:pt>
              </c:strCache>
            </c:strRef>
          </c:cat>
          <c:val>
            <c:numRef>
              <c:f>Datos!$G$172:$N$172</c:f>
              <c:numCache>
                <c:formatCode>General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90</c:v>
                </c:pt>
                <c:pt idx="6">
                  <c:v>955</c:v>
                </c:pt>
                <c:pt idx="7">
                  <c:v>4422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68130072"/>
        <c:axId val="268130856"/>
        <c:axId val="0"/>
      </c:bar3DChart>
      <c:catAx>
        <c:axId val="2681300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268130856"/>
        <c:crosses val="autoZero"/>
        <c:auto val="1"/>
        <c:lblAlgn val="ctr"/>
        <c:lblOffset val="100"/>
        <c:noMultiLvlLbl val="0"/>
      </c:catAx>
      <c:valAx>
        <c:axId val="26813085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130072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Cantidad de profesores con 1/4 de tiempo adicional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Datos!$A$110</c:f>
              <c:strCache>
                <c:ptCount val="1"/>
                <c:pt idx="0">
                  <c:v>1° semestre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Datos!$B$109:$E$109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Datos!$B$110:$E$110</c:f>
              <c:numCache>
                <c:formatCode>General</c:formatCode>
                <c:ptCount val="4"/>
                <c:pt idx="0">
                  <c:v>277</c:v>
                </c:pt>
                <c:pt idx="1">
                  <c:v>257</c:v>
                </c:pt>
                <c:pt idx="2">
                  <c:v>140</c:v>
                </c:pt>
                <c:pt idx="3">
                  <c:v>56</c:v>
                </c:pt>
              </c:numCache>
            </c:numRef>
          </c:val>
        </c:ser>
        <c:ser>
          <c:idx val="1"/>
          <c:order val="1"/>
          <c:tx>
            <c:strRef>
              <c:f>Datos!$A$111</c:f>
              <c:strCache>
                <c:ptCount val="1"/>
                <c:pt idx="0">
                  <c:v>2° semestre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Datos!$B$109:$E$109</c:f>
              <c:numCache>
                <c:formatCode>General</c:formatCode>
                <c:ptCount val="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</c:numCache>
            </c:numRef>
          </c:cat>
          <c:val>
            <c:numRef>
              <c:f>Datos!$B$111:$E$111</c:f>
              <c:numCache>
                <c:formatCode>General</c:formatCode>
                <c:ptCount val="4"/>
                <c:pt idx="0">
                  <c:v>278</c:v>
                </c:pt>
                <c:pt idx="1">
                  <c:v>208</c:v>
                </c:pt>
                <c:pt idx="2">
                  <c:v>79</c:v>
                </c:pt>
                <c:pt idx="3">
                  <c:v>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268131640"/>
        <c:axId val="268132032"/>
        <c:axId val="0"/>
      </c:bar3DChart>
      <c:catAx>
        <c:axId val="268131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68132032"/>
        <c:crosses val="autoZero"/>
        <c:auto val="1"/>
        <c:lblAlgn val="ctr"/>
        <c:lblOffset val="100"/>
        <c:noMultiLvlLbl val="0"/>
      </c:catAx>
      <c:valAx>
        <c:axId val="26813203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2681316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10" Type="http://schemas.openxmlformats.org/officeDocument/2006/relationships/chart" Target="../charts/chart19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419100</xdr:colOff>
      <xdr:row>0</xdr:row>
      <xdr:rowOff>161925</xdr:rowOff>
    </xdr:from>
    <xdr:to>
      <xdr:col>11</xdr:col>
      <xdr:colOff>419100</xdr:colOff>
      <xdr:row>15</xdr:row>
      <xdr:rowOff>47625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266699</xdr:colOff>
      <xdr:row>75</xdr:row>
      <xdr:rowOff>104774</xdr:rowOff>
    </xdr:from>
    <xdr:to>
      <xdr:col>14</xdr:col>
      <xdr:colOff>257174</xdr:colOff>
      <xdr:row>96</xdr:row>
      <xdr:rowOff>38100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600075</xdr:colOff>
      <xdr:row>98</xdr:row>
      <xdr:rowOff>95250</xdr:rowOff>
    </xdr:from>
    <xdr:to>
      <xdr:col>13</xdr:col>
      <xdr:colOff>600075</xdr:colOff>
      <xdr:row>112</xdr:row>
      <xdr:rowOff>171450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457200</xdr:colOff>
      <xdr:row>114</xdr:row>
      <xdr:rowOff>19050</xdr:rowOff>
    </xdr:from>
    <xdr:to>
      <xdr:col>13</xdr:col>
      <xdr:colOff>457200</xdr:colOff>
      <xdr:row>128</xdr:row>
      <xdr:rowOff>95250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485775</xdr:colOff>
      <xdr:row>129</xdr:row>
      <xdr:rowOff>95250</xdr:rowOff>
    </xdr:from>
    <xdr:to>
      <xdr:col>13</xdr:col>
      <xdr:colOff>485775</xdr:colOff>
      <xdr:row>143</xdr:row>
      <xdr:rowOff>171450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238125</xdr:colOff>
      <xdr:row>124</xdr:row>
      <xdr:rowOff>66675</xdr:rowOff>
    </xdr:from>
    <xdr:to>
      <xdr:col>4</xdr:col>
      <xdr:colOff>171450</xdr:colOff>
      <xdr:row>138</xdr:row>
      <xdr:rowOff>142875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150</xdr:row>
      <xdr:rowOff>57150</xdr:rowOff>
    </xdr:from>
    <xdr:to>
      <xdr:col>3</xdr:col>
      <xdr:colOff>695325</xdr:colOff>
      <xdr:row>164</xdr:row>
      <xdr:rowOff>133350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4</xdr:col>
      <xdr:colOff>704849</xdr:colOff>
      <xdr:row>175</xdr:row>
      <xdr:rowOff>28574</xdr:rowOff>
    </xdr:from>
    <xdr:to>
      <xdr:col>13</xdr:col>
      <xdr:colOff>219074</xdr:colOff>
      <xdr:row>194</xdr:row>
      <xdr:rowOff>95249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14</xdr:col>
      <xdr:colOff>269875</xdr:colOff>
      <xdr:row>109</xdr:row>
      <xdr:rowOff>19050</xdr:rowOff>
    </xdr:from>
    <xdr:to>
      <xdr:col>20</xdr:col>
      <xdr:colOff>269875</xdr:colOff>
      <xdr:row>123</xdr:row>
      <xdr:rowOff>95250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177799</xdr:rowOff>
    </xdr:from>
    <xdr:to>
      <xdr:col>6</xdr:col>
      <xdr:colOff>0</xdr:colOff>
      <xdr:row>16</xdr:row>
      <xdr:rowOff>728133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228599</xdr:colOff>
      <xdr:row>18</xdr:row>
      <xdr:rowOff>485774</xdr:rowOff>
    </xdr:from>
    <xdr:to>
      <xdr:col>13</xdr:col>
      <xdr:colOff>523874</xdr:colOff>
      <xdr:row>41</xdr:row>
      <xdr:rowOff>133349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34</xdr:row>
      <xdr:rowOff>0</xdr:rowOff>
    </xdr:from>
    <xdr:to>
      <xdr:col>6</xdr:col>
      <xdr:colOff>114300</xdr:colOff>
      <xdr:row>54</xdr:row>
      <xdr:rowOff>123826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57</xdr:row>
      <xdr:rowOff>0</xdr:rowOff>
    </xdr:from>
    <xdr:to>
      <xdr:col>4</xdr:col>
      <xdr:colOff>123825</xdr:colOff>
      <xdr:row>71</xdr:row>
      <xdr:rowOff>76200</xdr:rowOff>
    </xdr:to>
    <xdr:graphicFrame macro="">
      <xdr:nvGraphicFramePr>
        <xdr:cNvPr id="5" name="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73</xdr:row>
      <xdr:rowOff>0</xdr:rowOff>
    </xdr:from>
    <xdr:to>
      <xdr:col>4</xdr:col>
      <xdr:colOff>123825</xdr:colOff>
      <xdr:row>87</xdr:row>
      <xdr:rowOff>76200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89</xdr:row>
      <xdr:rowOff>0</xdr:rowOff>
    </xdr:from>
    <xdr:to>
      <xdr:col>4</xdr:col>
      <xdr:colOff>123825</xdr:colOff>
      <xdr:row>103</xdr:row>
      <xdr:rowOff>76200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123825</xdr:colOff>
      <xdr:row>1</xdr:row>
      <xdr:rowOff>0</xdr:rowOff>
    </xdr:from>
    <xdr:to>
      <xdr:col>12</xdr:col>
      <xdr:colOff>123825</xdr:colOff>
      <xdr:row>17</xdr:row>
      <xdr:rowOff>0</xdr:rowOff>
    </xdr:to>
    <xdr:graphicFrame macro="">
      <xdr:nvGraphicFramePr>
        <xdr:cNvPr id="8" name="7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</xdr:col>
      <xdr:colOff>245533</xdr:colOff>
      <xdr:row>1</xdr:row>
      <xdr:rowOff>7408</xdr:rowOff>
    </xdr:from>
    <xdr:to>
      <xdr:col>18</xdr:col>
      <xdr:colOff>245533</xdr:colOff>
      <xdr:row>17</xdr:row>
      <xdr:rowOff>0</xdr:rowOff>
    </xdr:to>
    <xdr:graphicFrame macro="">
      <xdr:nvGraphicFramePr>
        <xdr:cNvPr id="9" name="8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111</xdr:row>
      <xdr:rowOff>104775</xdr:rowOff>
    </xdr:from>
    <xdr:to>
      <xdr:col>6</xdr:col>
      <xdr:colOff>171450</xdr:colOff>
      <xdr:row>130</xdr:row>
      <xdr:rowOff>171450</xdr:rowOff>
    </xdr:to>
    <xdr:graphicFrame macro="">
      <xdr:nvGraphicFramePr>
        <xdr:cNvPr id="10" name="9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0</xdr:colOff>
      <xdr:row>134</xdr:row>
      <xdr:rowOff>0</xdr:rowOff>
    </xdr:from>
    <xdr:to>
      <xdr:col>3</xdr:col>
      <xdr:colOff>952500</xdr:colOff>
      <xdr:row>148</xdr:row>
      <xdr:rowOff>76200</xdr:rowOff>
    </xdr:to>
    <xdr:graphicFrame macro="">
      <xdr:nvGraphicFramePr>
        <xdr:cNvPr id="11" name="10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3"/>
  <sheetViews>
    <sheetView tabSelected="1" zoomScale="125" zoomScaleNormal="125" zoomScalePageLayoutView="125" workbookViewId="0">
      <selection activeCell="F57" sqref="F57"/>
    </sheetView>
  </sheetViews>
  <sheetFormatPr baseColWidth="10" defaultRowHeight="15" x14ac:dyDescent="0.25"/>
  <cols>
    <col min="1" max="1" width="34.7109375" customWidth="1"/>
    <col min="2" max="2" width="12" bestFit="1" customWidth="1"/>
    <col min="3" max="3" width="16.42578125" customWidth="1"/>
    <col min="4" max="4" width="17.5703125" customWidth="1"/>
  </cols>
  <sheetData>
    <row r="1" spans="1:5" x14ac:dyDescent="0.25">
      <c r="A1" t="s">
        <v>4</v>
      </c>
    </row>
    <row r="2" spans="1:5" x14ac:dyDescent="0.25">
      <c r="A2" t="s">
        <v>3</v>
      </c>
    </row>
    <row r="3" spans="1:5" x14ac:dyDescent="0.25">
      <c r="A3" t="s">
        <v>0</v>
      </c>
      <c r="B3" t="s">
        <v>1</v>
      </c>
      <c r="C3" t="s">
        <v>2</v>
      </c>
      <c r="D3" t="s">
        <v>78</v>
      </c>
    </row>
    <row r="4" spans="1:5" x14ac:dyDescent="0.25">
      <c r="A4">
        <v>7000000</v>
      </c>
      <c r="B4">
        <v>7</v>
      </c>
      <c r="C4" s="7">
        <v>7350917.5357140005</v>
      </c>
      <c r="D4" t="s">
        <v>79</v>
      </c>
    </row>
    <row r="5" spans="1:5" x14ac:dyDescent="0.25">
      <c r="A5">
        <v>6000000</v>
      </c>
      <c r="B5">
        <v>16</v>
      </c>
      <c r="C5" s="7">
        <v>6410840.140625</v>
      </c>
      <c r="D5" t="s">
        <v>80</v>
      </c>
    </row>
    <row r="6" spans="1:5" x14ac:dyDescent="0.25">
      <c r="A6">
        <v>5000000</v>
      </c>
      <c r="B6">
        <v>40</v>
      </c>
      <c r="C6" s="7">
        <v>5411523.4275000002</v>
      </c>
      <c r="D6" t="s">
        <v>81</v>
      </c>
    </row>
    <row r="7" spans="1:5" x14ac:dyDescent="0.25">
      <c r="A7">
        <v>4000000</v>
      </c>
      <c r="B7">
        <v>119</v>
      </c>
      <c r="C7" s="7">
        <v>4419943.4151259996</v>
      </c>
      <c r="D7" t="s">
        <v>82</v>
      </c>
    </row>
    <row r="8" spans="1:5" x14ac:dyDescent="0.25">
      <c r="A8">
        <v>3000000</v>
      </c>
      <c r="B8">
        <v>371</v>
      </c>
      <c r="C8" s="7">
        <v>3394048.7603770001</v>
      </c>
      <c r="D8" t="s">
        <v>83</v>
      </c>
    </row>
    <row r="9" spans="1:5" x14ac:dyDescent="0.25">
      <c r="A9">
        <v>2000000</v>
      </c>
      <c r="B9">
        <v>877</v>
      </c>
      <c r="C9" s="7">
        <v>2415384.998745</v>
      </c>
      <c r="D9" t="s">
        <v>84</v>
      </c>
    </row>
    <row r="10" spans="1:5" x14ac:dyDescent="0.25">
      <c r="A10">
        <v>1000000</v>
      </c>
      <c r="B10">
        <v>2586</v>
      </c>
      <c r="C10" s="7">
        <v>1371946.891047</v>
      </c>
      <c r="D10" t="s">
        <v>85</v>
      </c>
    </row>
    <row r="11" spans="1:5" x14ac:dyDescent="0.25">
      <c r="A11">
        <v>0</v>
      </c>
      <c r="B11">
        <v>5480</v>
      </c>
      <c r="C11" s="7">
        <v>473257.19621299999</v>
      </c>
      <c r="D11" t="s">
        <v>86</v>
      </c>
    </row>
    <row r="14" spans="1:5" x14ac:dyDescent="0.25">
      <c r="A14" t="s">
        <v>5</v>
      </c>
    </row>
    <row r="15" spans="1:5" x14ac:dyDescent="0.25">
      <c r="A15" t="s">
        <v>6</v>
      </c>
      <c r="B15" t="s">
        <v>7</v>
      </c>
      <c r="C15" t="s">
        <v>8</v>
      </c>
      <c r="D15" t="s">
        <v>9</v>
      </c>
      <c r="E15" t="s">
        <v>10</v>
      </c>
    </row>
    <row r="16" spans="1:5" x14ac:dyDescent="0.25">
      <c r="A16" t="s">
        <v>11</v>
      </c>
      <c r="B16">
        <v>244</v>
      </c>
      <c r="C16">
        <v>270.00099999999998</v>
      </c>
      <c r="D16" s="7">
        <v>1635187.6805779999</v>
      </c>
      <c r="E16">
        <v>0</v>
      </c>
    </row>
    <row r="17" spans="1:5" x14ac:dyDescent="0.25">
      <c r="A17" t="s">
        <v>12</v>
      </c>
      <c r="B17">
        <v>392</v>
      </c>
      <c r="C17">
        <v>361.47</v>
      </c>
      <c r="D17" s="7">
        <v>3348492.0422550002</v>
      </c>
      <c r="E17">
        <v>1</v>
      </c>
    </row>
    <row r="18" spans="1:5" x14ac:dyDescent="0.25">
      <c r="A18" t="s">
        <v>13</v>
      </c>
      <c r="B18">
        <v>398</v>
      </c>
      <c r="C18">
        <v>355.65800000000002</v>
      </c>
      <c r="D18" s="7">
        <v>2203628.4989669998</v>
      </c>
      <c r="E18">
        <v>2</v>
      </c>
    </row>
    <row r="19" spans="1:5" x14ac:dyDescent="0.25">
      <c r="A19" t="s">
        <v>14</v>
      </c>
      <c r="B19">
        <v>155</v>
      </c>
      <c r="C19">
        <v>128.63399999999999</v>
      </c>
      <c r="D19" s="7">
        <v>1823789.5915639999</v>
      </c>
      <c r="E19">
        <v>3</v>
      </c>
    </row>
    <row r="20" spans="1:5" x14ac:dyDescent="0.25">
      <c r="A20" t="s">
        <v>15</v>
      </c>
      <c r="B20">
        <v>670</v>
      </c>
      <c r="C20">
        <v>384.81400000000002</v>
      </c>
      <c r="D20" s="7">
        <v>1495610.306874</v>
      </c>
      <c r="E20">
        <v>4</v>
      </c>
    </row>
    <row r="21" spans="1:5" x14ac:dyDescent="0.25">
      <c r="A21" t="s">
        <v>16</v>
      </c>
      <c r="B21">
        <v>1</v>
      </c>
      <c r="C21">
        <v>1</v>
      </c>
      <c r="D21" s="7">
        <v>1531086.95</v>
      </c>
      <c r="E21">
        <v>5</v>
      </c>
    </row>
    <row r="22" spans="1:5" x14ac:dyDescent="0.25">
      <c r="A22" t="s">
        <v>17</v>
      </c>
      <c r="B22">
        <v>3131</v>
      </c>
      <c r="C22">
        <v>1501.09</v>
      </c>
      <c r="D22" s="7">
        <v>928405.65905699995</v>
      </c>
      <c r="E22">
        <v>6</v>
      </c>
    </row>
    <row r="23" spans="1:5" x14ac:dyDescent="0.25">
      <c r="A23" t="s">
        <v>18</v>
      </c>
      <c r="B23">
        <v>323</v>
      </c>
      <c r="C23">
        <v>184.79400000000001</v>
      </c>
      <c r="D23" s="7">
        <v>688081.64304999996</v>
      </c>
      <c r="E23">
        <v>7</v>
      </c>
    </row>
    <row r="24" spans="1:5" x14ac:dyDescent="0.25">
      <c r="A24" t="s">
        <v>19</v>
      </c>
      <c r="B24">
        <v>2</v>
      </c>
      <c r="C24">
        <v>1.25</v>
      </c>
      <c r="D24" s="7">
        <v>2344348</v>
      </c>
      <c r="E24">
        <v>15</v>
      </c>
    </row>
    <row r="25" spans="1:5" x14ac:dyDescent="0.25">
      <c r="A25" t="s">
        <v>20</v>
      </c>
      <c r="B25">
        <v>40</v>
      </c>
      <c r="C25">
        <v>17.876000000000001</v>
      </c>
      <c r="D25" s="7">
        <v>632832.77596799994</v>
      </c>
      <c r="E25">
        <v>20</v>
      </c>
    </row>
    <row r="26" spans="1:5" x14ac:dyDescent="0.25">
      <c r="A26" t="s">
        <v>21</v>
      </c>
      <c r="B26">
        <v>19</v>
      </c>
      <c r="C26">
        <v>6.25</v>
      </c>
      <c r="D26" s="7">
        <v>1856398.107017</v>
      </c>
      <c r="E26">
        <v>31</v>
      </c>
    </row>
    <row r="27" spans="1:5" x14ac:dyDescent="0.25">
      <c r="A27" t="s">
        <v>22</v>
      </c>
      <c r="B27">
        <v>34</v>
      </c>
      <c r="C27">
        <v>13.25</v>
      </c>
      <c r="D27" s="7">
        <v>1450881.1764700001</v>
      </c>
      <c r="E27">
        <v>32</v>
      </c>
    </row>
    <row r="28" spans="1:5" x14ac:dyDescent="0.25">
      <c r="A28" t="s">
        <v>23</v>
      </c>
      <c r="B28">
        <v>9</v>
      </c>
      <c r="C28">
        <v>4</v>
      </c>
      <c r="D28" s="7">
        <v>1147423.2555549999</v>
      </c>
      <c r="E28">
        <v>33</v>
      </c>
    </row>
    <row r="29" spans="1:5" x14ac:dyDescent="0.25">
      <c r="A29" t="s">
        <v>24</v>
      </c>
      <c r="B29">
        <v>3</v>
      </c>
      <c r="C29">
        <v>1.417</v>
      </c>
      <c r="D29" s="7">
        <v>1261263.742514</v>
      </c>
      <c r="E29">
        <v>34</v>
      </c>
    </row>
    <row r="30" spans="1:5" x14ac:dyDescent="0.25">
      <c r="A30" t="s">
        <v>25</v>
      </c>
      <c r="B30">
        <v>1</v>
      </c>
      <c r="C30">
        <v>1</v>
      </c>
      <c r="D30" s="7">
        <v>1857114</v>
      </c>
      <c r="E30">
        <v>60</v>
      </c>
    </row>
    <row r="31" spans="1:5" x14ac:dyDescent="0.25">
      <c r="A31" t="s">
        <v>26</v>
      </c>
      <c r="B31">
        <v>4</v>
      </c>
      <c r="C31">
        <v>4</v>
      </c>
      <c r="D31" s="7">
        <v>1315099.75</v>
      </c>
      <c r="E31">
        <v>80</v>
      </c>
    </row>
    <row r="32" spans="1:5" x14ac:dyDescent="0.25">
      <c r="A32" t="s">
        <v>27</v>
      </c>
      <c r="B32">
        <v>3</v>
      </c>
      <c r="C32">
        <v>3</v>
      </c>
      <c r="D32" s="7">
        <v>1596091.6666659999</v>
      </c>
      <c r="E32">
        <v>81</v>
      </c>
    </row>
    <row r="33" spans="1:5" x14ac:dyDescent="0.25">
      <c r="A33" t="s">
        <v>28</v>
      </c>
      <c r="B33">
        <v>5</v>
      </c>
      <c r="C33">
        <v>4.5750000000000002</v>
      </c>
      <c r="D33" s="7">
        <v>1506631.982608</v>
      </c>
      <c r="E33">
        <v>82</v>
      </c>
    </row>
    <row r="34" spans="1:5" x14ac:dyDescent="0.25">
      <c r="A34" t="s">
        <v>29</v>
      </c>
      <c r="B34">
        <v>2</v>
      </c>
      <c r="C34">
        <v>2</v>
      </c>
      <c r="D34" s="7">
        <v>1218870</v>
      </c>
      <c r="E34">
        <v>84</v>
      </c>
    </row>
    <row r="35" spans="1:5" x14ac:dyDescent="0.25">
      <c r="A35" t="s">
        <v>30</v>
      </c>
      <c r="B35">
        <v>2</v>
      </c>
      <c r="C35">
        <v>2</v>
      </c>
      <c r="D35" s="7">
        <v>1258840</v>
      </c>
      <c r="E35">
        <v>85</v>
      </c>
    </row>
    <row r="36" spans="1:5" x14ac:dyDescent="0.25">
      <c r="A36" t="s">
        <v>31</v>
      </c>
      <c r="B36">
        <v>29</v>
      </c>
      <c r="C36">
        <v>28.5</v>
      </c>
      <c r="D36" s="7">
        <v>1772855.0666660001</v>
      </c>
      <c r="E36">
        <v>86</v>
      </c>
    </row>
    <row r="37" spans="1:5" x14ac:dyDescent="0.25">
      <c r="A37" t="s">
        <v>32</v>
      </c>
      <c r="B37">
        <v>36</v>
      </c>
      <c r="C37">
        <v>34.75</v>
      </c>
      <c r="D37" s="7">
        <v>1880174.276388</v>
      </c>
      <c r="E37">
        <v>87</v>
      </c>
    </row>
    <row r="38" spans="1:5" x14ac:dyDescent="0.25">
      <c r="A38" t="s">
        <v>33</v>
      </c>
      <c r="B38">
        <v>63</v>
      </c>
      <c r="C38">
        <v>62</v>
      </c>
      <c r="D38" s="7">
        <v>2002052.42619</v>
      </c>
      <c r="E38">
        <v>88</v>
      </c>
    </row>
    <row r="39" spans="1:5" x14ac:dyDescent="0.25">
      <c r="A39" t="s">
        <v>34</v>
      </c>
      <c r="B39">
        <v>4</v>
      </c>
      <c r="C39">
        <v>3.5</v>
      </c>
      <c r="D39" s="7">
        <v>1411696.5</v>
      </c>
      <c r="E39">
        <v>93</v>
      </c>
    </row>
    <row r="40" spans="1:5" x14ac:dyDescent="0.25">
      <c r="A40" t="s">
        <v>35</v>
      </c>
      <c r="B40">
        <v>4</v>
      </c>
      <c r="C40">
        <v>4</v>
      </c>
      <c r="D40" s="7">
        <v>1478552.75</v>
      </c>
      <c r="E40">
        <v>94</v>
      </c>
    </row>
    <row r="41" spans="1:5" x14ac:dyDescent="0.25">
      <c r="A41" t="s">
        <v>36</v>
      </c>
      <c r="B41">
        <v>1</v>
      </c>
      <c r="C41">
        <v>0.25</v>
      </c>
      <c r="D41" s="7">
        <v>1054460</v>
      </c>
      <c r="E41">
        <v>96</v>
      </c>
    </row>
    <row r="42" spans="1:5" x14ac:dyDescent="0.25">
      <c r="A42" t="s">
        <v>37</v>
      </c>
      <c r="B42">
        <v>2</v>
      </c>
      <c r="C42">
        <v>2</v>
      </c>
      <c r="D42" s="7">
        <v>1160696</v>
      </c>
      <c r="E42">
        <v>101</v>
      </c>
    </row>
    <row r="43" spans="1:5" x14ac:dyDescent="0.25">
      <c r="A43" t="s">
        <v>38</v>
      </c>
      <c r="B43">
        <v>1</v>
      </c>
      <c r="C43">
        <v>1</v>
      </c>
      <c r="D43" s="7">
        <v>1636582</v>
      </c>
      <c r="E43">
        <v>102</v>
      </c>
    </row>
    <row r="44" spans="1:5" x14ac:dyDescent="0.25">
      <c r="A44" t="s">
        <v>39</v>
      </c>
      <c r="B44">
        <v>1</v>
      </c>
      <c r="C44">
        <v>0.25</v>
      </c>
      <c r="D44" s="7">
        <v>1160696</v>
      </c>
      <c r="E44">
        <v>103</v>
      </c>
    </row>
    <row r="45" spans="1:5" x14ac:dyDescent="0.25">
      <c r="A45" t="s">
        <v>40</v>
      </c>
      <c r="B45">
        <v>7</v>
      </c>
      <c r="C45">
        <v>6.125</v>
      </c>
      <c r="D45" s="7">
        <v>1219607.2485710001</v>
      </c>
      <c r="E45">
        <v>104</v>
      </c>
    </row>
    <row r="46" spans="1:5" x14ac:dyDescent="0.25">
      <c r="A46" t="s">
        <v>41</v>
      </c>
      <c r="B46">
        <v>1</v>
      </c>
      <c r="C46">
        <v>1</v>
      </c>
      <c r="D46" s="7">
        <v>1421562</v>
      </c>
      <c r="E46">
        <v>105</v>
      </c>
    </row>
    <row r="47" spans="1:5" x14ac:dyDescent="0.25">
      <c r="A47" t="s">
        <v>42</v>
      </c>
      <c r="B47">
        <v>1</v>
      </c>
      <c r="C47">
        <v>1</v>
      </c>
      <c r="D47" s="7">
        <v>645747</v>
      </c>
      <c r="E47">
        <v>106</v>
      </c>
    </row>
    <row r="48" spans="1:5" x14ac:dyDescent="0.25">
      <c r="A48" t="s">
        <v>43</v>
      </c>
      <c r="B48">
        <v>4</v>
      </c>
      <c r="C48">
        <v>4</v>
      </c>
      <c r="D48" s="7">
        <v>1526147.75</v>
      </c>
      <c r="E48">
        <v>107</v>
      </c>
    </row>
    <row r="49" spans="1:5" x14ac:dyDescent="0.25">
      <c r="A49" t="s">
        <v>44</v>
      </c>
      <c r="B49">
        <v>3</v>
      </c>
      <c r="C49">
        <v>0.625</v>
      </c>
      <c r="D49" s="7">
        <v>1305782.8666660001</v>
      </c>
      <c r="E49">
        <v>111</v>
      </c>
    </row>
    <row r="50" spans="1:5" x14ac:dyDescent="0.25">
      <c r="A50" t="s">
        <v>45</v>
      </c>
      <c r="B50">
        <v>2</v>
      </c>
      <c r="C50">
        <v>0.5</v>
      </c>
      <c r="D50" s="7">
        <v>1094439.5</v>
      </c>
      <c r="E50">
        <v>112</v>
      </c>
    </row>
    <row r="51" spans="1:5" x14ac:dyDescent="0.25">
      <c r="A51" t="s">
        <v>46</v>
      </c>
      <c r="B51">
        <v>10</v>
      </c>
      <c r="C51">
        <v>2.875</v>
      </c>
      <c r="D51" s="7">
        <v>1008846.926666</v>
      </c>
      <c r="E51">
        <v>113</v>
      </c>
    </row>
    <row r="52" spans="1:5" x14ac:dyDescent="0.25">
      <c r="B52" s="1">
        <f>SUM(B16:B51)</f>
        <v>5607</v>
      </c>
      <c r="C52" s="1">
        <f>SUM(C16:C51)</f>
        <v>3400.4539999999997</v>
      </c>
      <c r="D52" s="8">
        <f>SUM(D16:D51)</f>
        <v>52879975.14029</v>
      </c>
    </row>
    <row r="53" spans="1:5" x14ac:dyDescent="0.25">
      <c r="D53" s="7"/>
    </row>
    <row r="54" spans="1:5" x14ac:dyDescent="0.25">
      <c r="A54" t="s">
        <v>12</v>
      </c>
      <c r="B54">
        <v>392</v>
      </c>
      <c r="C54">
        <v>361.47</v>
      </c>
      <c r="D54" s="7">
        <v>3348492.0422550002</v>
      </c>
    </row>
    <row r="55" spans="1:5" x14ac:dyDescent="0.25">
      <c r="A55" t="s">
        <v>13</v>
      </c>
      <c r="B55">
        <v>398</v>
      </c>
      <c r="C55">
        <v>355.65800000000002</v>
      </c>
      <c r="D55" s="7">
        <v>2203628.4989669998</v>
      </c>
    </row>
    <row r="56" spans="1:5" x14ac:dyDescent="0.25">
      <c r="A56" t="s">
        <v>14</v>
      </c>
      <c r="B56">
        <v>155</v>
      </c>
      <c r="C56">
        <v>128.63399999999999</v>
      </c>
      <c r="D56" s="7">
        <v>1823789.5915639999</v>
      </c>
    </row>
    <row r="57" spans="1:5" x14ac:dyDescent="0.25">
      <c r="A57" t="s">
        <v>15</v>
      </c>
      <c r="B57">
        <v>670</v>
      </c>
      <c r="C57">
        <v>384.81400000000002</v>
      </c>
      <c r="D57" s="7">
        <f>D20</f>
        <v>1495610.306874</v>
      </c>
    </row>
    <row r="58" spans="1:5" x14ac:dyDescent="0.25">
      <c r="A58" t="s">
        <v>17</v>
      </c>
      <c r="B58">
        <v>3131</v>
      </c>
      <c r="C58">
        <v>1501.09</v>
      </c>
      <c r="D58" s="7">
        <v>928405.65905699995</v>
      </c>
    </row>
    <row r="59" spans="1:5" x14ac:dyDescent="0.25">
      <c r="A59" t="s">
        <v>18</v>
      </c>
      <c r="B59">
        <v>323</v>
      </c>
      <c r="C59">
        <v>184.79400000000001</v>
      </c>
      <c r="D59" s="7">
        <f>D23</f>
        <v>688081.64304999996</v>
      </c>
    </row>
    <row r="60" spans="1:5" x14ac:dyDescent="0.25">
      <c r="A60" t="s">
        <v>87</v>
      </c>
      <c r="B60">
        <f>(B31+B32+B33+B34+B35+B36+B37+B38+B39+B40+B41+B42+B43+B44+B45+B46+B47+B48)</f>
        <v>170</v>
      </c>
      <c r="C60">
        <f>(C31+C32+C33+C34+C35+C36+C37+C38+C39+C40+C41+C42+C43+C44+C45+C46+C47+C48)</f>
        <v>163.95</v>
      </c>
      <c r="D60" s="7">
        <f>(D31+D32+D33+D34+D35+D36+D37+D38+D39+D40+D41+D42+D43+D44+D45+D46+D47+D48)/18</f>
        <v>1403686.8009493889</v>
      </c>
    </row>
    <row r="61" spans="1:5" x14ac:dyDescent="0.25">
      <c r="A61" t="s">
        <v>88</v>
      </c>
      <c r="B61">
        <f>B52-SUM(B54:B60)</f>
        <v>368</v>
      </c>
      <c r="C61">
        <f>C52-SUM(C54:C60)</f>
        <v>320.04399999999987</v>
      </c>
      <c r="D61" s="7">
        <f>(D24+D25+D26+D27+D28+D29+D30+D49+D50)/9</f>
        <v>1438942.6026877777</v>
      </c>
    </row>
    <row r="62" spans="1:5" x14ac:dyDescent="0.25">
      <c r="B62" s="1">
        <f>SUM(B54:B61)</f>
        <v>5607</v>
      </c>
      <c r="C62" s="1">
        <f>SUM(C54:C61)</f>
        <v>3400.4539999999997</v>
      </c>
      <c r="D62" s="8">
        <f>AVERAGE(D54:D61)</f>
        <v>1666329.6431755209</v>
      </c>
    </row>
    <row r="72" spans="1:5" x14ac:dyDescent="0.25">
      <c r="A72" t="s">
        <v>47</v>
      </c>
    </row>
    <row r="73" spans="1:5" x14ac:dyDescent="0.25">
      <c r="A73" t="s">
        <v>6</v>
      </c>
      <c r="B73" t="s">
        <v>7</v>
      </c>
      <c r="C73" t="s">
        <v>8</v>
      </c>
      <c r="D73" t="s">
        <v>9</v>
      </c>
      <c r="E73" t="s">
        <v>48</v>
      </c>
    </row>
    <row r="74" spans="1:5" x14ac:dyDescent="0.25">
      <c r="A74" t="s">
        <v>49</v>
      </c>
      <c r="B74">
        <v>8</v>
      </c>
      <c r="C74">
        <v>7</v>
      </c>
      <c r="D74">
        <v>304537.5</v>
      </c>
      <c r="E74">
        <v>0</v>
      </c>
    </row>
    <row r="75" spans="1:5" x14ac:dyDescent="0.25">
      <c r="A75" t="s">
        <v>50</v>
      </c>
      <c r="B75">
        <v>6</v>
      </c>
      <c r="C75">
        <v>3.5</v>
      </c>
      <c r="D75">
        <v>276850.066666</v>
      </c>
      <c r="E75">
        <v>0</v>
      </c>
    </row>
    <row r="76" spans="1:5" x14ac:dyDescent="0.25">
      <c r="A76" t="s">
        <v>51</v>
      </c>
      <c r="B76">
        <v>86</v>
      </c>
      <c r="C76">
        <v>85</v>
      </c>
      <c r="D76">
        <v>720579.08139499999</v>
      </c>
      <c r="E76">
        <v>1</v>
      </c>
    </row>
    <row r="77" spans="1:5" x14ac:dyDescent="0.25">
      <c r="A77" t="s">
        <v>52</v>
      </c>
      <c r="B77">
        <v>352</v>
      </c>
      <c r="C77">
        <v>340.75</v>
      </c>
      <c r="D77">
        <v>752786.72727200005</v>
      </c>
      <c r="E77">
        <v>1</v>
      </c>
    </row>
    <row r="78" spans="1:5" x14ac:dyDescent="0.25">
      <c r="A78" t="s">
        <v>53</v>
      </c>
      <c r="B78">
        <v>391</v>
      </c>
      <c r="C78">
        <v>390.5</v>
      </c>
      <c r="D78">
        <v>973375.46692200005</v>
      </c>
      <c r="E78">
        <v>1</v>
      </c>
    </row>
    <row r="79" spans="1:5" x14ac:dyDescent="0.25">
      <c r="A79" t="s">
        <v>54</v>
      </c>
      <c r="B79">
        <v>495</v>
      </c>
      <c r="C79">
        <v>477.25</v>
      </c>
      <c r="D79">
        <v>769119.30188499996</v>
      </c>
      <c r="E79">
        <v>2</v>
      </c>
    </row>
    <row r="80" spans="1:5" x14ac:dyDescent="0.25">
      <c r="A80" t="s">
        <v>55</v>
      </c>
      <c r="B80">
        <v>482</v>
      </c>
      <c r="C80">
        <v>463.45</v>
      </c>
      <c r="D80">
        <v>880606.940145</v>
      </c>
      <c r="E80">
        <v>2</v>
      </c>
    </row>
    <row r="81" spans="1:5" x14ac:dyDescent="0.25">
      <c r="A81" t="s">
        <v>56</v>
      </c>
      <c r="B81">
        <v>72</v>
      </c>
      <c r="C81">
        <v>71</v>
      </c>
      <c r="D81">
        <v>967666.36215199996</v>
      </c>
      <c r="E81">
        <v>3</v>
      </c>
    </row>
    <row r="82" spans="1:5" x14ac:dyDescent="0.25">
      <c r="A82" t="s">
        <v>57</v>
      </c>
      <c r="B82">
        <v>405</v>
      </c>
      <c r="C82">
        <v>397.5</v>
      </c>
      <c r="D82">
        <v>978510.29668699997</v>
      </c>
      <c r="E82">
        <v>3</v>
      </c>
    </row>
    <row r="83" spans="1:5" x14ac:dyDescent="0.25">
      <c r="A83" t="s">
        <v>58</v>
      </c>
      <c r="B83">
        <v>86</v>
      </c>
      <c r="C83">
        <v>82.375</v>
      </c>
      <c r="D83">
        <v>1081224.692635</v>
      </c>
      <c r="E83">
        <v>3</v>
      </c>
    </row>
    <row r="84" spans="1:5" x14ac:dyDescent="0.25">
      <c r="A84" t="s">
        <v>59</v>
      </c>
      <c r="B84">
        <v>417</v>
      </c>
      <c r="C84">
        <v>405.75</v>
      </c>
      <c r="D84">
        <v>1241719.240986</v>
      </c>
      <c r="E84">
        <v>3</v>
      </c>
    </row>
    <row r="85" spans="1:5" x14ac:dyDescent="0.25">
      <c r="A85" t="s">
        <v>60</v>
      </c>
      <c r="B85">
        <v>392</v>
      </c>
      <c r="C85">
        <v>370.375</v>
      </c>
      <c r="D85">
        <v>1513563.6968759999</v>
      </c>
      <c r="E85">
        <v>4</v>
      </c>
    </row>
    <row r="86" spans="1:5" x14ac:dyDescent="0.25">
      <c r="A86" t="s">
        <v>61</v>
      </c>
      <c r="B86">
        <v>262</v>
      </c>
      <c r="C86">
        <v>249.125</v>
      </c>
      <c r="D86">
        <v>1815035.335623</v>
      </c>
      <c r="E86">
        <v>4</v>
      </c>
    </row>
    <row r="87" spans="1:5" x14ac:dyDescent="0.25">
      <c r="A87" t="s">
        <v>62</v>
      </c>
      <c r="B87">
        <v>206</v>
      </c>
      <c r="C87">
        <v>198.875</v>
      </c>
      <c r="D87">
        <v>2169443.5584539999</v>
      </c>
      <c r="E87">
        <v>4</v>
      </c>
    </row>
    <row r="88" spans="1:5" x14ac:dyDescent="0.25">
      <c r="A88" t="s">
        <v>63</v>
      </c>
      <c r="B88">
        <v>26</v>
      </c>
      <c r="C88">
        <v>25.5</v>
      </c>
      <c r="D88">
        <v>2788838.461538</v>
      </c>
      <c r="E88">
        <v>4</v>
      </c>
    </row>
    <row r="89" spans="1:5" x14ac:dyDescent="0.25">
      <c r="A89" t="s">
        <v>64</v>
      </c>
      <c r="B89">
        <v>40</v>
      </c>
      <c r="C89">
        <v>40</v>
      </c>
      <c r="D89">
        <v>2981135.3687499999</v>
      </c>
      <c r="E89">
        <v>5</v>
      </c>
    </row>
    <row r="90" spans="1:5" x14ac:dyDescent="0.25">
      <c r="A90" t="s">
        <v>65</v>
      </c>
      <c r="B90">
        <v>33</v>
      </c>
      <c r="C90">
        <v>33</v>
      </c>
      <c r="D90">
        <v>3222963.4113630001</v>
      </c>
      <c r="E90">
        <v>5</v>
      </c>
    </row>
    <row r="91" spans="1:5" x14ac:dyDescent="0.25">
      <c r="A91" t="s">
        <v>66</v>
      </c>
      <c r="B91">
        <v>1</v>
      </c>
      <c r="C91">
        <v>1</v>
      </c>
      <c r="D91">
        <v>4609189</v>
      </c>
      <c r="E91">
        <v>6</v>
      </c>
    </row>
    <row r="92" spans="1:5" x14ac:dyDescent="0.25">
      <c r="A92" t="s">
        <v>67</v>
      </c>
      <c r="B92">
        <v>9</v>
      </c>
      <c r="C92">
        <v>9</v>
      </c>
      <c r="D92">
        <v>3326837.3333330001</v>
      </c>
      <c r="E92">
        <v>6</v>
      </c>
    </row>
    <row r="93" spans="1:5" x14ac:dyDescent="0.25">
      <c r="A93" t="s">
        <v>68</v>
      </c>
      <c r="B93">
        <v>1</v>
      </c>
      <c r="C93">
        <v>1</v>
      </c>
      <c r="D93">
        <v>5022267</v>
      </c>
      <c r="E93">
        <v>6</v>
      </c>
    </row>
    <row r="95" spans="1:5" x14ac:dyDescent="0.25">
      <c r="A95" t="s">
        <v>72</v>
      </c>
    </row>
    <row r="96" spans="1:5" x14ac:dyDescent="0.25">
      <c r="A96" t="s">
        <v>94</v>
      </c>
      <c r="B96" t="s">
        <v>69</v>
      </c>
      <c r="C96" t="s">
        <v>70</v>
      </c>
      <c r="D96" t="s">
        <v>71</v>
      </c>
    </row>
    <row r="97" spans="1:5" x14ac:dyDescent="0.25">
      <c r="A97">
        <v>586359.80106299999</v>
      </c>
      <c r="B97">
        <v>850796.82715999999</v>
      </c>
      <c r="C97">
        <v>1057044.8666660001</v>
      </c>
      <c r="D97">
        <v>1149815.125</v>
      </c>
    </row>
    <row r="99" spans="1:5" x14ac:dyDescent="0.25">
      <c r="A99" t="s">
        <v>73</v>
      </c>
    </row>
    <row r="100" spans="1:5" x14ac:dyDescent="0.25">
      <c r="A100" t="s">
        <v>94</v>
      </c>
      <c r="B100" t="s">
        <v>69</v>
      </c>
      <c r="C100" t="s">
        <v>70</v>
      </c>
      <c r="D100" t="s">
        <v>71</v>
      </c>
    </row>
    <row r="101" spans="1:5" x14ac:dyDescent="0.25">
      <c r="A101">
        <v>740943.84558800003</v>
      </c>
      <c r="B101">
        <v>1193714.714285</v>
      </c>
      <c r="C101">
        <v>1384313.469387</v>
      </c>
      <c r="D101">
        <v>1619738</v>
      </c>
    </row>
    <row r="103" spans="1:5" x14ac:dyDescent="0.25">
      <c r="A103" t="s">
        <v>95</v>
      </c>
    </row>
    <row r="104" spans="1:5" x14ac:dyDescent="0.25">
      <c r="A104" t="s">
        <v>94</v>
      </c>
      <c r="B104" t="s">
        <v>69</v>
      </c>
      <c r="C104" t="s">
        <v>70</v>
      </c>
      <c r="D104" t="s">
        <v>71</v>
      </c>
    </row>
    <row r="105" spans="1:5" x14ac:dyDescent="0.25">
      <c r="A105">
        <v>621090.90625</v>
      </c>
      <c r="B105">
        <v>958829.70588200004</v>
      </c>
      <c r="C105">
        <v>1132654.9545450001</v>
      </c>
      <c r="D105">
        <v>1182432.3333330001</v>
      </c>
    </row>
    <row r="107" spans="1:5" x14ac:dyDescent="0.25">
      <c r="A107" t="s">
        <v>74</v>
      </c>
    </row>
    <row r="108" spans="1:5" x14ac:dyDescent="0.25">
      <c r="A108" t="s">
        <v>75</v>
      </c>
    </row>
    <row r="109" spans="1:5" x14ac:dyDescent="0.25">
      <c r="B109">
        <v>2012</v>
      </c>
      <c r="C109">
        <v>2013</v>
      </c>
      <c r="D109">
        <v>2014</v>
      </c>
      <c r="E109">
        <v>2015</v>
      </c>
    </row>
    <row r="110" spans="1:5" x14ac:dyDescent="0.25">
      <c r="A110" t="s">
        <v>76</v>
      </c>
      <c r="B110" s="2">
        <v>277</v>
      </c>
      <c r="C110" s="2">
        <v>257</v>
      </c>
      <c r="D110" s="2">
        <v>140</v>
      </c>
      <c r="E110" s="2">
        <v>56</v>
      </c>
    </row>
    <row r="111" spans="1:5" x14ac:dyDescent="0.25">
      <c r="A111" t="s">
        <v>77</v>
      </c>
      <c r="B111">
        <v>278</v>
      </c>
      <c r="C111">
        <v>208</v>
      </c>
      <c r="D111">
        <v>79</v>
      </c>
      <c r="E111">
        <v>57</v>
      </c>
    </row>
    <row r="115" spans="1:4" x14ac:dyDescent="0.25">
      <c r="A115" t="s">
        <v>97</v>
      </c>
    </row>
    <row r="116" spans="1:4" x14ac:dyDescent="0.25">
      <c r="A116" t="s">
        <v>0</v>
      </c>
      <c r="B116" t="s">
        <v>1</v>
      </c>
      <c r="C116" t="s">
        <v>2</v>
      </c>
      <c r="D116" t="s">
        <v>78</v>
      </c>
    </row>
    <row r="117" spans="1:4" x14ac:dyDescent="0.25">
      <c r="A117">
        <v>7000000</v>
      </c>
      <c r="B117">
        <v>4</v>
      </c>
      <c r="C117">
        <v>7516379</v>
      </c>
      <c r="D117" t="s">
        <v>79</v>
      </c>
    </row>
    <row r="118" spans="1:4" x14ac:dyDescent="0.25">
      <c r="A118">
        <v>6000000</v>
      </c>
      <c r="B118">
        <v>10</v>
      </c>
      <c r="C118">
        <v>6529921.9000000004</v>
      </c>
      <c r="D118" t="s">
        <v>80</v>
      </c>
    </row>
    <row r="119" spans="1:4" x14ac:dyDescent="0.25">
      <c r="A119">
        <v>5000000</v>
      </c>
      <c r="B119">
        <v>18</v>
      </c>
      <c r="C119">
        <v>5455530.591666</v>
      </c>
      <c r="D119" t="s">
        <v>81</v>
      </c>
    </row>
    <row r="120" spans="1:4" x14ac:dyDescent="0.25">
      <c r="A120">
        <v>4000000</v>
      </c>
      <c r="B120">
        <v>73</v>
      </c>
      <c r="C120">
        <v>4390566.0136980005</v>
      </c>
      <c r="D120" t="s">
        <v>82</v>
      </c>
    </row>
    <row r="121" spans="1:4" x14ac:dyDescent="0.25">
      <c r="A121">
        <v>3000000</v>
      </c>
      <c r="B121">
        <v>216</v>
      </c>
      <c r="C121">
        <v>3385172.8814810002</v>
      </c>
      <c r="D121" t="s">
        <v>83</v>
      </c>
    </row>
    <row r="122" spans="1:4" x14ac:dyDescent="0.25">
      <c r="A122">
        <v>2000000</v>
      </c>
      <c r="B122">
        <v>460</v>
      </c>
      <c r="C122">
        <v>2410310.9292390002</v>
      </c>
      <c r="D122" t="s">
        <v>84</v>
      </c>
    </row>
    <row r="123" spans="1:4" x14ac:dyDescent="0.25">
      <c r="A123">
        <v>1000000</v>
      </c>
      <c r="B123">
        <v>970</v>
      </c>
      <c r="C123">
        <v>1413135.839742</v>
      </c>
      <c r="D123" t="s">
        <v>85</v>
      </c>
    </row>
    <row r="124" spans="1:4" x14ac:dyDescent="0.25">
      <c r="A124">
        <v>0</v>
      </c>
      <c r="B124">
        <v>3862</v>
      </c>
      <c r="C124">
        <v>366139.21074499999</v>
      </c>
      <c r="D124" t="s">
        <v>86</v>
      </c>
    </row>
    <row r="141" spans="1:4" x14ac:dyDescent="0.25">
      <c r="A141" t="s">
        <v>98</v>
      </c>
    </row>
    <row r="142" spans="1:4" x14ac:dyDescent="0.25">
      <c r="A142" t="s">
        <v>0</v>
      </c>
      <c r="B142" t="s">
        <v>1</v>
      </c>
      <c r="C142" t="s">
        <v>2</v>
      </c>
      <c r="D142" t="s">
        <v>78</v>
      </c>
    </row>
    <row r="143" spans="1:4" x14ac:dyDescent="0.25">
      <c r="A143">
        <v>7000000</v>
      </c>
      <c r="B143">
        <v>2</v>
      </c>
      <c r="C143">
        <v>7154202.5</v>
      </c>
      <c r="D143" t="s">
        <v>79</v>
      </c>
    </row>
    <row r="144" spans="1:4" x14ac:dyDescent="0.25">
      <c r="A144">
        <v>6000000</v>
      </c>
      <c r="B144">
        <v>5</v>
      </c>
      <c r="C144">
        <v>6242764.7999999998</v>
      </c>
      <c r="D144" t="s">
        <v>80</v>
      </c>
    </row>
    <row r="145" spans="1:4" x14ac:dyDescent="0.25">
      <c r="A145">
        <v>5000000</v>
      </c>
      <c r="B145">
        <v>15</v>
      </c>
      <c r="C145">
        <v>5440758.5300000003</v>
      </c>
      <c r="D145" t="s">
        <v>81</v>
      </c>
    </row>
    <row r="146" spans="1:4" x14ac:dyDescent="0.25">
      <c r="A146">
        <v>4000000</v>
      </c>
      <c r="B146">
        <v>29</v>
      </c>
      <c r="C146">
        <v>4490521.1810339997</v>
      </c>
      <c r="D146" t="s">
        <v>82</v>
      </c>
    </row>
    <row r="147" spans="1:4" x14ac:dyDescent="0.25">
      <c r="A147">
        <v>3000000</v>
      </c>
      <c r="B147">
        <v>45</v>
      </c>
      <c r="C147">
        <v>3506095.144444</v>
      </c>
      <c r="D147" t="s">
        <v>83</v>
      </c>
    </row>
    <row r="148" spans="1:4" x14ac:dyDescent="0.25">
      <c r="A148">
        <v>2000000</v>
      </c>
      <c r="B148">
        <v>20</v>
      </c>
      <c r="C148">
        <v>2502619.0699999998</v>
      </c>
      <c r="D148" t="s">
        <v>84</v>
      </c>
    </row>
    <row r="149" spans="1:4" x14ac:dyDescent="0.25">
      <c r="A149">
        <v>1000000</v>
      </c>
      <c r="B149">
        <v>17</v>
      </c>
      <c r="C149">
        <v>1456869.455882</v>
      </c>
      <c r="D149" t="s">
        <v>85</v>
      </c>
    </row>
    <row r="150" spans="1:4" x14ac:dyDescent="0.25">
      <c r="A150">
        <v>0</v>
      </c>
      <c r="B150">
        <v>3</v>
      </c>
      <c r="C150">
        <v>920107.18333300005</v>
      </c>
      <c r="D150" t="s">
        <v>86</v>
      </c>
    </row>
    <row r="167" spans="1:14" x14ac:dyDescent="0.25">
      <c r="A167" t="s">
        <v>100</v>
      </c>
      <c r="G167">
        <v>7000000</v>
      </c>
      <c r="H167">
        <v>6000000</v>
      </c>
      <c r="I167">
        <v>5000000</v>
      </c>
      <c r="J167">
        <v>4000000</v>
      </c>
      <c r="K167">
        <v>3000000</v>
      </c>
      <c r="L167">
        <v>2000000</v>
      </c>
      <c r="M167">
        <v>1000000</v>
      </c>
      <c r="N167">
        <v>0</v>
      </c>
    </row>
    <row r="168" spans="1:14" x14ac:dyDescent="0.25">
      <c r="A168" t="s">
        <v>0</v>
      </c>
      <c r="B168" t="s">
        <v>99</v>
      </c>
      <c r="C168" t="s">
        <v>1</v>
      </c>
      <c r="D168" t="s">
        <v>2</v>
      </c>
      <c r="F168" t="s">
        <v>78</v>
      </c>
      <c r="G168" t="s">
        <v>79</v>
      </c>
      <c r="H168" t="s">
        <v>80</v>
      </c>
      <c r="I168" t="s">
        <v>81</v>
      </c>
      <c r="J168" t="s">
        <v>82</v>
      </c>
      <c r="K168" t="s">
        <v>83</v>
      </c>
      <c r="L168" t="s">
        <v>84</v>
      </c>
      <c r="M168" t="s">
        <v>85</v>
      </c>
      <c r="N168" t="s">
        <v>86</v>
      </c>
    </row>
    <row r="169" spans="1:14" x14ac:dyDescent="0.25">
      <c r="A169">
        <v>7000000</v>
      </c>
      <c r="B169">
        <v>40</v>
      </c>
      <c r="C169">
        <v>7</v>
      </c>
      <c r="D169">
        <v>7350917.5357140005</v>
      </c>
      <c r="E169">
        <v>40</v>
      </c>
      <c r="F169" t="s">
        <v>101</v>
      </c>
      <c r="G169">
        <f>SUMIFS($C$169:$C$193,$B$169:$B$193,$E169,$A$169:$A$193,G$167)</f>
        <v>7</v>
      </c>
      <c r="H169">
        <f t="shared" ref="H169:N169" si="0">SUMIFS($C$169:$C$193,$B$169:$B$193,$E169,$A$169:$A$193,H$167)</f>
        <v>13</v>
      </c>
      <c r="I169">
        <f t="shared" si="0"/>
        <v>24</v>
      </c>
      <c r="J169">
        <f t="shared" si="0"/>
        <v>42</v>
      </c>
      <c r="K169">
        <f t="shared" si="0"/>
        <v>93</v>
      </c>
      <c r="L169">
        <f t="shared" si="0"/>
        <v>75</v>
      </c>
      <c r="M169">
        <f t="shared" si="0"/>
        <v>132</v>
      </c>
      <c r="N169">
        <f t="shared" si="0"/>
        <v>49</v>
      </c>
    </row>
    <row r="170" spans="1:14" x14ac:dyDescent="0.25">
      <c r="A170">
        <v>6000000</v>
      </c>
      <c r="B170">
        <v>30</v>
      </c>
      <c r="C170">
        <v>3</v>
      </c>
      <c r="D170">
        <v>6246181</v>
      </c>
      <c r="E170">
        <v>30</v>
      </c>
      <c r="F170" t="s">
        <v>103</v>
      </c>
      <c r="G170">
        <f t="shared" ref="G170:N172" si="1">SUMIFS($C$169:$C$193,$B$169:$B$193,$E170,$A$169:$A$193,G$167)</f>
        <v>0</v>
      </c>
      <c r="H170">
        <f t="shared" si="1"/>
        <v>3</v>
      </c>
      <c r="I170">
        <f t="shared" si="1"/>
        <v>15</v>
      </c>
      <c r="J170">
        <f t="shared" si="1"/>
        <v>73</v>
      </c>
      <c r="K170">
        <f t="shared" si="1"/>
        <v>219</v>
      </c>
      <c r="L170">
        <f t="shared" si="1"/>
        <v>323</v>
      </c>
      <c r="M170">
        <f t="shared" si="1"/>
        <v>624</v>
      </c>
      <c r="N170">
        <f t="shared" si="1"/>
        <v>204</v>
      </c>
    </row>
    <row r="171" spans="1:14" x14ac:dyDescent="0.25">
      <c r="A171">
        <v>6000000</v>
      </c>
      <c r="B171">
        <v>40</v>
      </c>
      <c r="C171">
        <v>13</v>
      </c>
      <c r="D171">
        <v>6448838.4038460003</v>
      </c>
      <c r="E171">
        <v>20</v>
      </c>
      <c r="F171" t="s">
        <v>102</v>
      </c>
      <c r="G171">
        <f t="shared" si="1"/>
        <v>0</v>
      </c>
      <c r="H171">
        <f t="shared" si="1"/>
        <v>0</v>
      </c>
      <c r="I171">
        <f t="shared" si="1"/>
        <v>1</v>
      </c>
      <c r="J171">
        <f t="shared" si="1"/>
        <v>4</v>
      </c>
      <c r="K171">
        <f t="shared" si="1"/>
        <v>57</v>
      </c>
      <c r="L171">
        <f t="shared" si="1"/>
        <v>389</v>
      </c>
      <c r="M171">
        <f t="shared" si="1"/>
        <v>875</v>
      </c>
      <c r="N171">
        <f t="shared" si="1"/>
        <v>805</v>
      </c>
    </row>
    <row r="172" spans="1:14" x14ac:dyDescent="0.25">
      <c r="A172">
        <v>5000000</v>
      </c>
      <c r="B172">
        <v>20</v>
      </c>
      <c r="C172">
        <v>1</v>
      </c>
      <c r="D172">
        <v>5346973.75</v>
      </c>
      <c r="E172">
        <v>10</v>
      </c>
      <c r="F172" t="s">
        <v>94</v>
      </c>
      <c r="G172">
        <f t="shared" si="1"/>
        <v>0</v>
      </c>
      <c r="H172">
        <f t="shared" si="1"/>
        <v>0</v>
      </c>
      <c r="I172">
        <f t="shared" si="1"/>
        <v>0</v>
      </c>
      <c r="J172">
        <f t="shared" si="1"/>
        <v>0</v>
      </c>
      <c r="K172">
        <f t="shared" si="1"/>
        <v>2</v>
      </c>
      <c r="L172">
        <f t="shared" si="1"/>
        <v>90</v>
      </c>
      <c r="M172">
        <f t="shared" si="1"/>
        <v>955</v>
      </c>
      <c r="N172">
        <f t="shared" si="1"/>
        <v>4422</v>
      </c>
    </row>
    <row r="173" spans="1:14" x14ac:dyDescent="0.25">
      <c r="A173">
        <v>5000000</v>
      </c>
      <c r="B173">
        <v>30</v>
      </c>
      <c r="C173">
        <v>15</v>
      </c>
      <c r="D173">
        <v>5374455.0599999996</v>
      </c>
    </row>
    <row r="174" spans="1:14" x14ac:dyDescent="0.25">
      <c r="A174">
        <v>5000000</v>
      </c>
      <c r="B174">
        <v>40</v>
      </c>
      <c r="C174">
        <v>24</v>
      </c>
      <c r="D174">
        <v>5437380.7270830004</v>
      </c>
    </row>
    <row r="175" spans="1:14" x14ac:dyDescent="0.25">
      <c r="A175">
        <v>4000000</v>
      </c>
      <c r="B175">
        <v>20</v>
      </c>
      <c r="C175">
        <v>4</v>
      </c>
      <c r="D175">
        <v>4214715.25</v>
      </c>
    </row>
    <row r="176" spans="1:14" x14ac:dyDescent="0.25">
      <c r="A176">
        <v>4000000</v>
      </c>
      <c r="B176">
        <v>30</v>
      </c>
      <c r="C176">
        <v>73</v>
      </c>
      <c r="D176">
        <v>4452270.7650680002</v>
      </c>
    </row>
    <row r="177" spans="1:4" x14ac:dyDescent="0.25">
      <c r="A177">
        <v>4000000</v>
      </c>
      <c r="B177">
        <v>40</v>
      </c>
      <c r="C177">
        <v>42</v>
      </c>
      <c r="D177">
        <v>4383300.9416659996</v>
      </c>
    </row>
    <row r="178" spans="1:4" x14ac:dyDescent="0.25">
      <c r="A178">
        <v>3000000</v>
      </c>
      <c r="B178">
        <v>10</v>
      </c>
      <c r="C178">
        <v>2</v>
      </c>
      <c r="D178">
        <v>3511490</v>
      </c>
    </row>
    <row r="179" spans="1:4" x14ac:dyDescent="0.25">
      <c r="A179">
        <v>3000000</v>
      </c>
      <c r="B179">
        <v>20</v>
      </c>
      <c r="C179">
        <v>57</v>
      </c>
      <c r="D179">
        <v>3345620.8666659999</v>
      </c>
    </row>
    <row r="180" spans="1:4" x14ac:dyDescent="0.25">
      <c r="A180">
        <v>3000000</v>
      </c>
      <c r="B180">
        <v>30</v>
      </c>
      <c r="C180">
        <v>219</v>
      </c>
      <c r="D180">
        <v>3387579.472602</v>
      </c>
    </row>
    <row r="181" spans="1:4" x14ac:dyDescent="0.25">
      <c r="A181">
        <v>3000000</v>
      </c>
      <c r="B181">
        <v>40</v>
      </c>
      <c r="C181">
        <v>93</v>
      </c>
      <c r="D181">
        <v>3436438.88387</v>
      </c>
    </row>
    <row r="182" spans="1:4" x14ac:dyDescent="0.25">
      <c r="A182">
        <v>2000000</v>
      </c>
      <c r="B182">
        <v>10</v>
      </c>
      <c r="C182">
        <v>90</v>
      </c>
      <c r="D182">
        <v>2214399.8283330002</v>
      </c>
    </row>
    <row r="183" spans="1:4" x14ac:dyDescent="0.25">
      <c r="A183">
        <v>2000000</v>
      </c>
      <c r="B183">
        <v>20</v>
      </c>
      <c r="C183">
        <v>389</v>
      </c>
      <c r="D183">
        <v>2381905.4037270001</v>
      </c>
    </row>
    <row r="184" spans="1:4" x14ac:dyDescent="0.25">
      <c r="A184">
        <v>2000000</v>
      </c>
      <c r="B184">
        <v>30</v>
      </c>
      <c r="C184">
        <v>323</v>
      </c>
      <c r="D184">
        <v>2483271.5613000002</v>
      </c>
    </row>
    <row r="185" spans="1:4" x14ac:dyDescent="0.25">
      <c r="A185">
        <v>2000000</v>
      </c>
      <c r="B185">
        <v>40</v>
      </c>
      <c r="C185">
        <v>75</v>
      </c>
      <c r="D185">
        <v>2537849.9066659999</v>
      </c>
    </row>
    <row r="186" spans="1:4" x14ac:dyDescent="0.25">
      <c r="A186">
        <v>1000000</v>
      </c>
      <c r="B186">
        <v>10</v>
      </c>
      <c r="C186">
        <v>955</v>
      </c>
      <c r="D186">
        <v>1333443.665235</v>
      </c>
    </row>
    <row r="187" spans="1:4" x14ac:dyDescent="0.25">
      <c r="A187">
        <v>1000000</v>
      </c>
      <c r="B187">
        <v>20</v>
      </c>
      <c r="C187">
        <v>875</v>
      </c>
      <c r="D187">
        <v>1396953.1311999999</v>
      </c>
    </row>
    <row r="188" spans="1:4" x14ac:dyDescent="0.25">
      <c r="A188">
        <v>1000000</v>
      </c>
      <c r="B188">
        <v>30</v>
      </c>
      <c r="C188">
        <v>624</v>
      </c>
      <c r="D188">
        <v>1378193.217708</v>
      </c>
    </row>
    <row r="189" spans="1:4" x14ac:dyDescent="0.25">
      <c r="A189">
        <v>1000000</v>
      </c>
      <c r="B189">
        <v>40</v>
      </c>
      <c r="C189">
        <v>132</v>
      </c>
      <c r="D189">
        <v>1455222.7446959999</v>
      </c>
    </row>
    <row r="190" spans="1:4" x14ac:dyDescent="0.25">
      <c r="A190">
        <v>0</v>
      </c>
      <c r="B190">
        <v>10</v>
      </c>
      <c r="C190">
        <v>4422</v>
      </c>
      <c r="D190">
        <v>440526.94825800002</v>
      </c>
    </row>
    <row r="191" spans="1:4" x14ac:dyDescent="0.25">
      <c r="A191">
        <v>0</v>
      </c>
      <c r="B191">
        <v>20</v>
      </c>
      <c r="C191">
        <v>805</v>
      </c>
      <c r="D191">
        <v>633465.79689400003</v>
      </c>
    </row>
    <row r="192" spans="1:4" x14ac:dyDescent="0.25">
      <c r="A192">
        <v>0</v>
      </c>
      <c r="B192">
        <v>30</v>
      </c>
      <c r="C192">
        <v>204</v>
      </c>
      <c r="D192">
        <v>535114.33946000005</v>
      </c>
    </row>
    <row r="193" spans="1:4" x14ac:dyDescent="0.25">
      <c r="A193">
        <v>0</v>
      </c>
      <c r="B193">
        <v>40</v>
      </c>
      <c r="C193">
        <v>49</v>
      </c>
      <c r="D193">
        <v>537468.94489699998</v>
      </c>
    </row>
  </sheetData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1"/>
  <sheetViews>
    <sheetView topLeftCell="A70" zoomScale="106" zoomScaleNormal="106" zoomScalePageLayoutView="150" workbookViewId="0">
      <selection activeCell="K19" sqref="K19"/>
    </sheetView>
  </sheetViews>
  <sheetFormatPr baseColWidth="10" defaultRowHeight="15" x14ac:dyDescent="0.25"/>
  <cols>
    <col min="1" max="1" width="31.42578125" customWidth="1"/>
    <col min="4" max="4" width="17.28515625" customWidth="1"/>
  </cols>
  <sheetData>
    <row r="1" spans="1:1" x14ac:dyDescent="0.25">
      <c r="A1" s="5" t="s">
        <v>93</v>
      </c>
    </row>
    <row r="17" spans="1:4" ht="57.95" customHeight="1" x14ac:dyDescent="0.25"/>
    <row r="18" spans="1:4" x14ac:dyDescent="0.25">
      <c r="A18" t="s">
        <v>89</v>
      </c>
    </row>
    <row r="19" spans="1:4" ht="45" x14ac:dyDescent="0.25">
      <c r="A19" s="6" t="s">
        <v>90</v>
      </c>
      <c r="B19" s="6" t="s">
        <v>91</v>
      </c>
      <c r="C19" s="6" t="s">
        <v>92</v>
      </c>
      <c r="D19" s="6" t="s">
        <v>96</v>
      </c>
    </row>
    <row r="20" spans="1:4" x14ac:dyDescent="0.25">
      <c r="A20" t="s">
        <v>12</v>
      </c>
      <c r="B20">
        <v>392</v>
      </c>
      <c r="C20">
        <v>361.47</v>
      </c>
      <c r="D20" s="3">
        <v>3348492.0422550002</v>
      </c>
    </row>
    <row r="21" spans="1:4" x14ac:dyDescent="0.25">
      <c r="A21" t="s">
        <v>13</v>
      </c>
      <c r="B21">
        <v>398</v>
      </c>
      <c r="C21">
        <v>355.65800000000002</v>
      </c>
      <c r="D21" s="3">
        <v>2203628.4989669998</v>
      </c>
    </row>
    <row r="22" spans="1:4" x14ac:dyDescent="0.25">
      <c r="A22" t="s">
        <v>14</v>
      </c>
      <c r="B22">
        <v>155</v>
      </c>
      <c r="C22">
        <v>128.63399999999999</v>
      </c>
      <c r="D22" s="3">
        <v>1823789.5915639999</v>
      </c>
    </row>
    <row r="23" spans="1:4" x14ac:dyDescent="0.25">
      <c r="A23" t="s">
        <v>15</v>
      </c>
      <c r="B23">
        <v>670</v>
      </c>
      <c r="C23">
        <v>384.81400000000002</v>
      </c>
      <c r="D23" s="3">
        <v>1495610.306874</v>
      </c>
    </row>
    <row r="24" spans="1:4" x14ac:dyDescent="0.25">
      <c r="A24" t="s">
        <v>17</v>
      </c>
      <c r="B24">
        <v>3131</v>
      </c>
      <c r="C24">
        <v>1501.09</v>
      </c>
      <c r="D24" s="3">
        <v>928405.65905699995</v>
      </c>
    </row>
    <row r="25" spans="1:4" x14ac:dyDescent="0.25">
      <c r="A25" t="s">
        <v>18</v>
      </c>
      <c r="B25">
        <v>323</v>
      </c>
      <c r="C25">
        <v>184.79400000000001</v>
      </c>
      <c r="D25" s="3">
        <v>688081.64304999996</v>
      </c>
    </row>
    <row r="26" spans="1:4" x14ac:dyDescent="0.25">
      <c r="A26" t="s">
        <v>87</v>
      </c>
      <c r="B26">
        <v>170</v>
      </c>
      <c r="C26">
        <v>163.95</v>
      </c>
      <c r="D26" s="3">
        <v>1403686.8009493889</v>
      </c>
    </row>
    <row r="27" spans="1:4" x14ac:dyDescent="0.25">
      <c r="A27" t="s">
        <v>88</v>
      </c>
      <c r="B27">
        <v>368</v>
      </c>
      <c r="C27">
        <v>320.04399999999987</v>
      </c>
      <c r="D27" s="3">
        <v>1438942.6026877777</v>
      </c>
    </row>
    <row r="28" spans="1:4" x14ac:dyDescent="0.25">
      <c r="B28" s="1">
        <v>5607</v>
      </c>
      <c r="C28" s="1">
        <v>3400.4539999999997</v>
      </c>
      <c r="D28" s="4">
        <v>1666329.6431755209</v>
      </c>
    </row>
    <row r="107" spans="1:9" x14ac:dyDescent="0.25">
      <c r="A107" t="s">
        <v>78</v>
      </c>
      <c r="B107" t="s">
        <v>79</v>
      </c>
      <c r="C107" t="s">
        <v>80</v>
      </c>
      <c r="D107" t="s">
        <v>81</v>
      </c>
      <c r="E107" t="s">
        <v>82</v>
      </c>
      <c r="F107" t="s">
        <v>83</v>
      </c>
      <c r="G107" t="s">
        <v>84</v>
      </c>
      <c r="H107" t="s">
        <v>85</v>
      </c>
      <c r="I107" t="s">
        <v>86</v>
      </c>
    </row>
    <row r="108" spans="1:9" x14ac:dyDescent="0.25">
      <c r="A108" t="s">
        <v>101</v>
      </c>
      <c r="B108">
        <v>7</v>
      </c>
      <c r="C108">
        <v>13</v>
      </c>
      <c r="D108">
        <v>24</v>
      </c>
      <c r="E108">
        <v>42</v>
      </c>
      <c r="F108">
        <v>93</v>
      </c>
      <c r="G108">
        <v>75</v>
      </c>
      <c r="H108">
        <v>132</v>
      </c>
      <c r="I108">
        <v>49</v>
      </c>
    </row>
    <row r="109" spans="1:9" x14ac:dyDescent="0.25">
      <c r="A109" t="s">
        <v>103</v>
      </c>
      <c r="B109">
        <v>0</v>
      </c>
      <c r="C109">
        <v>3</v>
      </c>
      <c r="D109">
        <v>15</v>
      </c>
      <c r="E109">
        <v>73</v>
      </c>
      <c r="F109">
        <v>219</v>
      </c>
      <c r="G109">
        <v>323</v>
      </c>
      <c r="H109">
        <v>624</v>
      </c>
      <c r="I109">
        <v>204</v>
      </c>
    </row>
    <row r="110" spans="1:9" x14ac:dyDescent="0.25">
      <c r="A110" t="s">
        <v>102</v>
      </c>
      <c r="B110">
        <v>0</v>
      </c>
      <c r="C110">
        <v>0</v>
      </c>
      <c r="D110">
        <v>1</v>
      </c>
      <c r="E110">
        <v>4</v>
      </c>
      <c r="F110">
        <v>57</v>
      </c>
      <c r="G110">
        <v>389</v>
      </c>
      <c r="H110">
        <v>875</v>
      </c>
      <c r="I110">
        <v>805</v>
      </c>
    </row>
    <row r="111" spans="1:9" x14ac:dyDescent="0.25">
      <c r="A111" t="s">
        <v>94</v>
      </c>
      <c r="B111">
        <v>0</v>
      </c>
      <c r="C111">
        <v>0</v>
      </c>
      <c r="D111">
        <v>0</v>
      </c>
      <c r="E111">
        <v>0</v>
      </c>
      <c r="F111">
        <v>2</v>
      </c>
      <c r="G111">
        <v>90</v>
      </c>
      <c r="H111">
        <v>955</v>
      </c>
      <c r="I111">
        <v>4422</v>
      </c>
    </row>
  </sheetData>
  <pageMargins left="0.7" right="0.7" top="0.75" bottom="0.75" header="0.3" footer="0.3"/>
  <pageSetup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Datos</vt:lpstr>
      <vt:lpstr>Gráficos</vt:lpstr>
      <vt:lpstr>Hoja3</vt:lpstr>
    </vt:vector>
  </TitlesOfParts>
  <Company>Universidad de Costa Rica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diego.rojas</dc:creator>
  <cp:lastModifiedBy>eaguilar</cp:lastModifiedBy>
  <dcterms:created xsi:type="dcterms:W3CDTF">2016-03-10T13:51:20Z</dcterms:created>
  <dcterms:modified xsi:type="dcterms:W3CDTF">2016-03-10T20:33:46Z</dcterms:modified>
</cp:coreProperties>
</file>